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 activeTab="4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</sheets>
  <calcPr calcId="144525"/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E12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J16" i="3"/>
  <c r="J15" i="3" s="1"/>
  <c r="J14" i="3" s="1"/>
  <c r="J13" i="3" s="1"/>
  <c r="J12" i="3" s="1"/>
  <c r="F17" i="3"/>
  <c r="K17" i="3" s="1"/>
  <c r="D20" i="3"/>
  <c r="D19" i="3" s="1"/>
  <c r="D18" i="3" s="1"/>
  <c r="E20" i="3"/>
  <c r="E19" i="3" s="1"/>
  <c r="E18" i="3" s="1"/>
  <c r="G20" i="3"/>
  <c r="G19" i="3" s="1"/>
  <c r="H20" i="3"/>
  <c r="F20" i="3" s="1"/>
  <c r="K20" i="3" s="1"/>
  <c r="I20" i="3"/>
  <c r="I19" i="3" s="1"/>
  <c r="I18" i="3" s="1"/>
  <c r="J20" i="3"/>
  <c r="J19" i="3" s="1"/>
  <c r="J18" i="3" s="1"/>
  <c r="F21" i="3"/>
  <c r="K21" i="3"/>
  <c r="D23" i="3"/>
  <c r="D22" i="3" s="1"/>
  <c r="E23" i="3"/>
  <c r="E22" i="3" s="1"/>
  <c r="G23" i="3"/>
  <c r="F23" i="3" s="1"/>
  <c r="K23" i="3" s="1"/>
  <c r="H23" i="3"/>
  <c r="H22" i="3" s="1"/>
  <c r="I23" i="3"/>
  <c r="I22" i="3" s="1"/>
  <c r="J23" i="3"/>
  <c r="J22" i="3" s="1"/>
  <c r="F24" i="3"/>
  <c r="K24" i="3" s="1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F19" i="2" s="1"/>
  <c r="K19" i="2" s="1"/>
  <c r="H19" i="2"/>
  <c r="I19" i="2"/>
  <c r="J19" i="2"/>
  <c r="F20" i="2"/>
  <c r="K20" i="2"/>
  <c r="F21" i="2"/>
  <c r="K21" i="2" s="1"/>
  <c r="F22" i="2"/>
  <c r="K22" i="2"/>
  <c r="D25" i="2"/>
  <c r="D24" i="2" s="1"/>
  <c r="D23" i="2" s="1"/>
  <c r="E25" i="2"/>
  <c r="E24" i="2" s="1"/>
  <c r="E23" i="2" s="1"/>
  <c r="G25" i="2"/>
  <c r="F25" i="2" s="1"/>
  <c r="K25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 s="1"/>
  <c r="F27" i="2"/>
  <c r="K27" i="2"/>
  <c r="D28" i="2"/>
  <c r="E28" i="2"/>
  <c r="G28" i="2"/>
  <c r="F28" i="2" s="1"/>
  <c r="K28" i="2" s="1"/>
  <c r="H28" i="2"/>
  <c r="I28" i="2"/>
  <c r="J28" i="2"/>
  <c r="F29" i="2"/>
  <c r="K29" i="2"/>
  <c r="F30" i="2"/>
  <c r="K30" i="2"/>
  <c r="F31" i="2"/>
  <c r="K31" i="2"/>
  <c r="F32" i="2"/>
  <c r="K32" i="2"/>
  <c r="D34" i="2"/>
  <c r="E34" i="2"/>
  <c r="G34" i="2"/>
  <c r="F34" i="2" s="1"/>
  <c r="K34" i="2" s="1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E46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J46" i="2" s="1"/>
  <c r="F50" i="2"/>
  <c r="K50" i="2"/>
  <c r="F51" i="2"/>
  <c r="K51" i="2"/>
  <c r="D54" i="2"/>
  <c r="D53" i="2" s="1"/>
  <c r="D52" i="2" s="1"/>
  <c r="E54" i="2"/>
  <c r="E53" i="2" s="1"/>
  <c r="E52" i="2" s="1"/>
  <c r="G54" i="2"/>
  <c r="F54" i="2" s="1"/>
  <c r="K54" i="2" s="1"/>
  <c r="H54" i="2"/>
  <c r="H53" i="2" s="1"/>
  <c r="H52" i="2" s="1"/>
  <c r="I54" i="2"/>
  <c r="I53" i="2" s="1"/>
  <c r="I52" i="2" s="1"/>
  <c r="J54" i="2"/>
  <c r="J53" i="2" s="1"/>
  <c r="J52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D62" i="2"/>
  <c r="D61" i="2" s="1"/>
  <c r="D60" i="2" s="1"/>
  <c r="E62" i="2"/>
  <c r="E61" i="2" s="1"/>
  <c r="E60" i="2" s="1"/>
  <c r="G62" i="2"/>
  <c r="F62" i="2" s="1"/>
  <c r="K62" i="2" s="1"/>
  <c r="H62" i="2"/>
  <c r="H61" i="2" s="1"/>
  <c r="H60" i="2" s="1"/>
  <c r="I62" i="2"/>
  <c r="I61" i="2" s="1"/>
  <c r="I60" i="2" s="1"/>
  <c r="J62" i="2"/>
  <c r="J61" i="2" s="1"/>
  <c r="J60" i="2" s="1"/>
  <c r="F63" i="2"/>
  <c r="K63" i="2"/>
  <c r="F64" i="2"/>
  <c r="K64" i="2"/>
  <c r="F65" i="2"/>
  <c r="K65" i="2"/>
  <c r="D66" i="2"/>
  <c r="E66" i="2"/>
  <c r="G66" i="2"/>
  <c r="F66" i="2" s="1"/>
  <c r="K66" i="2" s="1"/>
  <c r="H66" i="2"/>
  <c r="I66" i="2"/>
  <c r="J66" i="2"/>
  <c r="F67" i="2"/>
  <c r="K67" i="2"/>
  <c r="F68" i="2"/>
  <c r="K68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 s="1"/>
  <c r="F22" i="1"/>
  <c r="K22" i="1" s="1"/>
  <c r="F23" i="1"/>
  <c r="K23" i="1" s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 s="1"/>
  <c r="F28" i="1"/>
  <c r="K28" i="1" s="1"/>
  <c r="D29" i="1"/>
  <c r="E29" i="1"/>
  <c r="G29" i="1"/>
  <c r="H29" i="1"/>
  <c r="F29" i="1" s="1"/>
  <c r="K29" i="1" s="1"/>
  <c r="I29" i="1"/>
  <c r="J29" i="1"/>
  <c r="F30" i="1"/>
  <c r="K30" i="1" s="1"/>
  <c r="F31" i="1"/>
  <c r="K31" i="1" s="1"/>
  <c r="F32" i="1"/>
  <c r="K32" i="1" s="1"/>
  <c r="F33" i="1"/>
  <c r="K33" i="1" s="1"/>
  <c r="D35" i="1"/>
  <c r="E35" i="1"/>
  <c r="G35" i="1"/>
  <c r="H35" i="1"/>
  <c r="H34" i="1" s="1"/>
  <c r="I35" i="1"/>
  <c r="J35" i="1"/>
  <c r="F36" i="1"/>
  <c r="K36" i="1" s="1"/>
  <c r="F37" i="1"/>
  <c r="K37" i="1" s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 s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G49" i="1" s="1"/>
  <c r="H50" i="1"/>
  <c r="H49" i="1" s="1"/>
  <c r="H48" i="1" s="1"/>
  <c r="H47" i="1" s="1"/>
  <c r="I50" i="1"/>
  <c r="I49" i="1" s="1"/>
  <c r="I48" i="1" s="1"/>
  <c r="J50" i="1"/>
  <c r="J49" i="1" s="1"/>
  <c r="J48" i="1" s="1"/>
  <c r="F51" i="1"/>
  <c r="K51" i="1" s="1"/>
  <c r="F52" i="1"/>
  <c r="K52" i="1"/>
  <c r="D55" i="1"/>
  <c r="D54" i="1" s="1"/>
  <c r="D53" i="1" s="1"/>
  <c r="E55" i="1"/>
  <c r="E54" i="1" s="1"/>
  <c r="E53" i="1" s="1"/>
  <c r="G55" i="1"/>
  <c r="F55" i="1" s="1"/>
  <c r="K55" i="1" s="1"/>
  <c r="H55" i="1"/>
  <c r="H54" i="1" s="1"/>
  <c r="H53" i="1" s="1"/>
  <c r="I55" i="1"/>
  <c r="I54" i="1" s="1"/>
  <c r="I53" i="1" s="1"/>
  <c r="J55" i="1"/>
  <c r="J54" i="1" s="1"/>
  <c r="J53" i="1" s="1"/>
  <c r="F56" i="1"/>
  <c r="K56" i="1" s="1"/>
  <c r="D57" i="1"/>
  <c r="E57" i="1"/>
  <c r="G57" i="1"/>
  <c r="H57" i="1"/>
  <c r="F57" i="1" s="1"/>
  <c r="K57" i="1" s="1"/>
  <c r="I57" i="1"/>
  <c r="J57" i="1"/>
  <c r="F58" i="1"/>
  <c r="K58" i="1"/>
  <c r="F59" i="1"/>
  <c r="K59" i="1" s="1"/>
  <c r="F60" i="1"/>
  <c r="K60" i="1"/>
  <c r="D63" i="1"/>
  <c r="D62" i="1" s="1"/>
  <c r="D61" i="1" s="1"/>
  <c r="E63" i="1"/>
  <c r="E62" i="1" s="1"/>
  <c r="E61" i="1" s="1"/>
  <c r="G63" i="1"/>
  <c r="G62" i="1" s="1"/>
  <c r="H63" i="1"/>
  <c r="H62" i="1" s="1"/>
  <c r="H61" i="1" s="1"/>
  <c r="I63" i="1"/>
  <c r="I62" i="1" s="1"/>
  <c r="I61" i="1" s="1"/>
  <c r="J63" i="1"/>
  <c r="J62" i="1" s="1"/>
  <c r="J61" i="1" s="1"/>
  <c r="F64" i="1"/>
  <c r="K64" i="1" s="1"/>
  <c r="F65" i="1"/>
  <c r="K65" i="1"/>
  <c r="F66" i="1"/>
  <c r="K66" i="1" s="1"/>
  <c r="F67" i="1"/>
  <c r="K67" i="1"/>
  <c r="D68" i="1"/>
  <c r="E68" i="1"/>
  <c r="G68" i="1"/>
  <c r="F68" i="1" s="1"/>
  <c r="K68" i="1" s="1"/>
  <c r="H68" i="1"/>
  <c r="I68" i="1"/>
  <c r="J68" i="1"/>
  <c r="F69" i="1"/>
  <c r="K69" i="1" s="1"/>
  <c r="F70" i="1"/>
  <c r="K70" i="1"/>
  <c r="D72" i="1"/>
  <c r="D71" i="1" s="1"/>
  <c r="E72" i="1"/>
  <c r="E71" i="1" s="1"/>
  <c r="G72" i="1"/>
  <c r="G71" i="1" s="1"/>
  <c r="H72" i="1"/>
  <c r="H71" i="1" s="1"/>
  <c r="I72" i="1"/>
  <c r="I71" i="1" s="1"/>
  <c r="J72" i="1"/>
  <c r="J71" i="1" s="1"/>
  <c r="F73" i="1"/>
  <c r="K73" i="1" s="1"/>
  <c r="G18" i="3" l="1"/>
  <c r="I12" i="3"/>
  <c r="D12" i="3"/>
  <c r="G22" i="3"/>
  <c r="F22" i="3" s="1"/>
  <c r="K22" i="3" s="1"/>
  <c r="G15" i="3"/>
  <c r="H19" i="3"/>
  <c r="H18" i="3" s="1"/>
  <c r="H12" i="3" s="1"/>
  <c r="J33" i="2"/>
  <c r="E33" i="2"/>
  <c r="I46" i="2"/>
  <c r="D46" i="2"/>
  <c r="I33" i="2"/>
  <c r="D33" i="2"/>
  <c r="J14" i="2"/>
  <c r="J13" i="2" s="1"/>
  <c r="J12" i="2" s="1"/>
  <c r="E14" i="2"/>
  <c r="E13" i="2" s="1"/>
  <c r="E12" i="2" s="1"/>
  <c r="H46" i="2"/>
  <c r="H33" i="2"/>
  <c r="H14" i="2" s="1"/>
  <c r="H13" i="2" s="1"/>
  <c r="H12" i="2" s="1"/>
  <c r="I14" i="2"/>
  <c r="I13" i="2" s="1"/>
  <c r="I12" i="2" s="1"/>
  <c r="D14" i="2"/>
  <c r="D13" i="2" s="1"/>
  <c r="D12" i="2" s="1"/>
  <c r="G61" i="2"/>
  <c r="G43" i="2"/>
  <c r="F43" i="2" s="1"/>
  <c r="K43" i="2" s="1"/>
  <c r="G24" i="2"/>
  <c r="G16" i="2"/>
  <c r="G53" i="2"/>
  <c r="G48" i="2"/>
  <c r="G38" i="2"/>
  <c r="F38" i="2" s="1"/>
  <c r="K38" i="2" s="1"/>
  <c r="F71" i="1"/>
  <c r="K71" i="1" s="1"/>
  <c r="G61" i="1"/>
  <c r="F61" i="1" s="1"/>
  <c r="K61" i="1" s="1"/>
  <c r="F62" i="1"/>
  <c r="K62" i="1" s="1"/>
  <c r="J47" i="1"/>
  <c r="E47" i="1"/>
  <c r="J34" i="1"/>
  <c r="J15" i="1" s="1"/>
  <c r="J14" i="1" s="1"/>
  <c r="E34" i="1"/>
  <c r="E15" i="1" s="1"/>
  <c r="E14" i="1" s="1"/>
  <c r="H15" i="1"/>
  <c r="H14" i="1" s="1"/>
  <c r="G48" i="1"/>
  <c r="F49" i="1"/>
  <c r="K49" i="1" s="1"/>
  <c r="G34" i="1"/>
  <c r="F34" i="1" s="1"/>
  <c r="I47" i="1"/>
  <c r="D47" i="1"/>
  <c r="I34" i="1"/>
  <c r="I15" i="1" s="1"/>
  <c r="I14" i="1" s="1"/>
  <c r="D34" i="1"/>
  <c r="D15" i="1" s="1"/>
  <c r="D14" i="1" s="1"/>
  <c r="F72" i="1"/>
  <c r="K72" i="1" s="1"/>
  <c r="F63" i="1"/>
  <c r="K63" i="1" s="1"/>
  <c r="F50" i="1"/>
  <c r="K50" i="1" s="1"/>
  <c r="G44" i="1"/>
  <c r="F44" i="1" s="1"/>
  <c r="K44" i="1" s="1"/>
  <c r="G25" i="1"/>
  <c r="G17" i="1"/>
  <c r="F35" i="1"/>
  <c r="K35" i="1" s="1"/>
  <c r="G54" i="1"/>
  <c r="G39" i="1"/>
  <c r="F39" i="1" s="1"/>
  <c r="K39" i="1" s="1"/>
  <c r="F18" i="3" l="1"/>
  <c r="K18" i="3" s="1"/>
  <c r="F15" i="3"/>
  <c r="K15" i="3" s="1"/>
  <c r="G14" i="3"/>
  <c r="F19" i="3"/>
  <c r="K19" i="3" s="1"/>
  <c r="F48" i="2"/>
  <c r="K48" i="2" s="1"/>
  <c r="G47" i="2"/>
  <c r="G33" i="2"/>
  <c r="F33" i="2" s="1"/>
  <c r="K33" i="2" s="1"/>
  <c r="F53" i="2"/>
  <c r="K53" i="2" s="1"/>
  <c r="G52" i="2"/>
  <c r="F52" i="2" s="1"/>
  <c r="K52" i="2" s="1"/>
  <c r="F16" i="2"/>
  <c r="K16" i="2" s="1"/>
  <c r="G15" i="2"/>
  <c r="F61" i="2"/>
  <c r="K61" i="2" s="1"/>
  <c r="G60" i="2"/>
  <c r="F60" i="2" s="1"/>
  <c r="K60" i="2" s="1"/>
  <c r="F24" i="2"/>
  <c r="K24" i="2" s="1"/>
  <c r="G23" i="2"/>
  <c r="F23" i="2" s="1"/>
  <c r="K23" i="2" s="1"/>
  <c r="I12" i="1"/>
  <c r="I13" i="1"/>
  <c r="J12" i="1"/>
  <c r="J13" i="1"/>
  <c r="D12" i="1"/>
  <c r="D13" i="1"/>
  <c r="E12" i="1"/>
  <c r="E13" i="1"/>
  <c r="K34" i="1"/>
  <c r="F17" i="1"/>
  <c r="K17" i="1" s="1"/>
  <c r="G16" i="1"/>
  <c r="F48" i="1"/>
  <c r="K48" i="1" s="1"/>
  <c r="H12" i="1"/>
  <c r="H13" i="1"/>
  <c r="F25" i="1"/>
  <c r="K25" i="1" s="1"/>
  <c r="G24" i="1"/>
  <c r="F24" i="1" s="1"/>
  <c r="K24" i="1" s="1"/>
  <c r="F54" i="1"/>
  <c r="K54" i="1" s="1"/>
  <c r="G53" i="1"/>
  <c r="F53" i="1" s="1"/>
  <c r="K53" i="1" s="1"/>
  <c r="F14" i="3" l="1"/>
  <c r="K14" i="3" s="1"/>
  <c r="G13" i="3"/>
  <c r="F15" i="2"/>
  <c r="K15" i="2" s="1"/>
  <c r="G14" i="2"/>
  <c r="F47" i="2"/>
  <c r="K47" i="2" s="1"/>
  <c r="G46" i="2"/>
  <c r="F46" i="2" s="1"/>
  <c r="K46" i="2" s="1"/>
  <c r="G47" i="1"/>
  <c r="F47" i="1" s="1"/>
  <c r="K47" i="1" s="1"/>
  <c r="F16" i="1"/>
  <c r="K16" i="1" s="1"/>
  <c r="G15" i="1"/>
  <c r="F13" i="3" l="1"/>
  <c r="K13" i="3" s="1"/>
  <c r="G12" i="3"/>
  <c r="F12" i="3" s="1"/>
  <c r="K12" i="3" s="1"/>
  <c r="F14" i="2"/>
  <c r="K14" i="2" s="1"/>
  <c r="G13" i="2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<sst xmlns="http://schemas.openxmlformats.org/spreadsheetml/2006/main" count="468" uniqueCount="248">
  <si>
    <t>CENTRALIZAT</t>
  </si>
  <si>
    <t>CUI: 3394252</t>
  </si>
  <si>
    <t xml:space="preserve"> Anexa 12</t>
  </si>
  <si>
    <t>Cont de executie - Venituri - Bugetul local</t>
  </si>
  <si>
    <t>Trimestrul: 4, Anul: 2019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</si>
  <si>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</si>
  <si>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</si>
  <si>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</si>
  <si>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</si>
  <si>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</si>
  <si>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</si>
  <si>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</si>
  <si>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</si>
  <si>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</si>
  <si>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</si>
  <si>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</si>
  <si>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</si>
  <si>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</si>
  <si>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</si>
  <si>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</si>
  <si>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</si>
  <si>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</si>
  <si>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</si>
  <si>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</si>
  <si>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</si>
  <si>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</si>
  <si>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</si>
  <si>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</si>
  <si>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</si>
  <si>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</si>
  <si>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</si>
  <si>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</si>
  <si>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</si>
  <si>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</si>
  <si>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</si>
  <si>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</si>
  <si>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</si>
  <si>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</si>
  <si>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</si>
  <si>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</si>
  <si>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</si>
  <si>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</si>
  <si>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</si>
  <si>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</si>
  <si>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</si>
  <si>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</si>
  <si>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</si>
  <si>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</si>
  <si>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</si>
  <si>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</si>
  <si>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</si>
  <si>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</si>
  <si>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</si>
  <si>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</si>
  <si>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</si>
  <si>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</si>
  <si>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</si>
  <si>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</si>
  <si>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</si>
  <si>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</si>
  <si>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</si>
  <si>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</si>
  <si>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</si>
  <si>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</si>
  <si>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</si>
  <si>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</si>
  <si>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</si>
  <si>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</si>
  <si>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</si>
  <si>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</si>
  <si>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</si>
  <si>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</si>
  <si>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</si>
  <si>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</si>
  <si>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</si>
  <si>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</si>
  <si>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</si>
  <si>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</si>
  <si>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</si>
  <si>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</si>
  <si>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</si>
  <si>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</si>
  <si>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</si>
  <si>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29</t>
  </si>
  <si>
    <t xml:space="preserve">Taxe judiciare de timbru si alte taxe de timbru </t>
  </si>
  <si>
    <t>07.02.03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</si>
  <si>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</si>
  <si>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</si>
  <si>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</si>
  <si>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</si>
  <si>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</si>
  <si>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</si>
  <si>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</si>
  <si>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</si>
  <si>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</si>
  <si>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</si>
  <si>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</si>
  <si>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</si>
  <si>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</si>
  <si>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</si>
  <si>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</si>
  <si>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</si>
  <si>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</si>
  <si>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</si>
  <si>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</si>
  <si>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</si>
  <si>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</si>
  <si>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</si>
  <si>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</si>
  <si>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</si>
  <si>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</si>
  <si>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</si>
  <si>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</si>
  <si>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</si>
  <si>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</si>
  <si>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</si>
  <si>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</si>
  <si>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</si>
  <si>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</si>
  <si>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</si>
  <si>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</si>
  <si>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</si>
  <si>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</si>
  <si>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</si>
  <si>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</si>
  <si>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</si>
  <si>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</si>
  <si>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</si>
  <si>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</si>
  <si>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</si>
  <si>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</si>
  <si>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</si>
  <si>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</si>
  <si>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</si>
  <si>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</si>
  <si>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</si>
  <si>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</si>
  <si>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</si>
  <si>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</si>
  <si>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</si>
  <si>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64</t>
  </si>
  <si>
    <t>Alte venituri din proprietate</t>
  </si>
  <si>
    <t>30.02.50</t>
  </si>
  <si>
    <t>67</t>
  </si>
  <si>
    <t>C2.  VANZARI DE BUNURI SI SERVICII (cod 33.02+34.02+35.02+36.02+37.02)</t>
  </si>
  <si>
    <t>00.14</t>
  </si>
  <si>
    <t>81</t>
  </si>
  <si>
    <t>Amenzi, penalitati si confiscari (cod 35.02.01 la 35.02.03+35.02.50)</t>
  </si>
  <si>
    <t>35.02</t>
  </si>
  <si>
    <t>82</t>
  </si>
  <si>
    <t>Venituri din amenzi si alte sanctiuni aplicate potrivit dispozitiilor legale</t>
  </si>
  <si>
    <t>35.02.01</t>
  </si>
  <si>
    <t>83</t>
  </si>
  <si>
    <t>Venituri din amenzi şi alte sancţiuni aplicate de către alte instituţii de specialitate</t>
  </si>
  <si>
    <t>35.02.01.02</t>
  </si>
  <si>
    <t>88</t>
  </si>
  <si>
    <t>Diverse venituri (cod 36.02.01+36.02.05+36.02.06+36.02.07+36.02.11+36.02.50)</t>
  </si>
  <si>
    <t>36.02</t>
  </si>
  <si>
    <t>102</t>
  </si>
  <si>
    <t>Alte venituri</t>
  </si>
  <si>
    <t>36.02.50</t>
  </si>
  <si>
    <t>105</t>
  </si>
  <si>
    <t>Vărsăminte din secţiunea de funcţionare pentru finanţarea secţiunii de dezvoltare a bugetului local (cu semnul minus)</t>
  </si>
  <si>
    <t>37.02.03</t>
  </si>
  <si>
    <t>106</t>
  </si>
  <si>
    <t>Vărsăminte din secţiunea de funcţionare</t>
  </si>
  <si>
    <t>37.02.04</t>
  </si>
  <si>
    <t>132</t>
  </si>
  <si>
    <t>IV.  SUBVENTII (cod 00.18)</t>
  </si>
  <si>
    <t>00.17</t>
  </si>
  <si>
    <t>133</t>
  </si>
  <si>
    <t>SUBVENTII DE LA ALTE NIVELE ALE ADMINISTRATIEI PUBLICE (cod 42.02+43.02)</t>
  </si>
  <si>
    <t>00.18</t>
  </si>
  <si>
    <t>134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</si>
  <si>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</si>
  <si>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</si>
  <si>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168</t>
  </si>
  <si>
    <t>Subventii pentru acordarea ajutorului pentru incalzirea locuintei cu lemne, carbuni, combustibili petrolieri</t>
  </si>
  <si>
    <t>42.02.34</t>
  </si>
  <si>
    <t>173</t>
  </si>
  <si>
    <t>Subventii din bugetul de stat pentru finantarea sanatatii</t>
  </si>
  <si>
    <t>42.02.41</t>
  </si>
  <si>
    <t>177</t>
  </si>
  <si>
    <t>Subventii de la bugetul de  stat catre bugetele locale pentru achitarea obligaţiilor restante către furnizorii de energie termică şi ale centralelor de termoficare</t>
  </si>
  <si>
    <t>42.02.46</t>
  </si>
  <si>
    <t>192</t>
  </si>
  <si>
    <t>Finantarea programelor nationale de dezvoltare locala</t>
  </si>
  <si>
    <t>42.02.65</t>
  </si>
  <si>
    <t>200</t>
  </si>
  <si>
    <t>Subventii de la alte administratii (cod. 43.02.01+43.02.04+43.02.07+43.02.08+43.02.20+43.02.21)</t>
  </si>
  <si>
    <t>43.02</t>
  </si>
  <si>
    <t>204</t>
  </si>
  <si>
    <t>Subventii primite  de la bugetele consiliilor locale si judetene pentru ajutoare  în situatii de extrema dificultate</t>
  </si>
  <si>
    <t>43.02.08</t>
  </si>
  <si>
    <t>211</t>
  </si>
  <si>
    <t>Sume alocate din bugetul ANCPI pentru finanţarea lucrărilor de înregistrare sistematică din cadrul Programului naţional de cadastru şi carte funciară</t>
  </si>
  <si>
    <t>43.02.34</t>
  </si>
  <si>
    <t>215</t>
  </si>
  <si>
    <t>Sume FEN postaderare in contul platilor efectuate si prefinantari (cod 45.02.01 la 45.02.05 +45.02.07+45.02.08+45.02.15+45.02.16)</t>
  </si>
  <si>
    <t>45.02</t>
  </si>
  <si>
    <t>231</t>
  </si>
  <si>
    <t>Fondul European Agricol de Dezvoltare Rurala (cod 45.02.04.01+45.02.04.02+45.02.04.03+45.02.04.04)</t>
  </si>
  <si>
    <t>45.02.04</t>
  </si>
  <si>
    <t>232</t>
  </si>
  <si>
    <t>Sume primite în contul plăţilor efectuate în anul curent</t>
  </si>
  <si>
    <t>45.02.04.01</t>
  </si>
  <si>
    <t>ORDONATOR DE CREDITE,</t>
  </si>
  <si>
    <t>ESANU DORU</t>
  </si>
  <si>
    <t xml:space="preserve">CONTABIL </t>
  </si>
  <si>
    <t/>
  </si>
  <si>
    <t>Cont de executie - Venituri - Bugetul local - sectiunea functionare</t>
  </si>
  <si>
    <t>VENITURILE SECŢIUNII DE FUNCŢIONARE - TOTAL</t>
  </si>
  <si>
    <t>8</t>
  </si>
  <si>
    <t>11</t>
  </si>
  <si>
    <t>19</t>
  </si>
  <si>
    <t>30</t>
  </si>
  <si>
    <t>33</t>
  </si>
  <si>
    <t>35</t>
  </si>
  <si>
    <t>43</t>
  </si>
  <si>
    <t>44</t>
  </si>
  <si>
    <t>50</t>
  </si>
  <si>
    <t>57</t>
  </si>
  <si>
    <t>58</t>
  </si>
  <si>
    <t>62</t>
  </si>
  <si>
    <t>65</t>
  </si>
  <si>
    <t>79</t>
  </si>
  <si>
    <t>80</t>
  </si>
  <si>
    <t>86</t>
  </si>
  <si>
    <t>95</t>
  </si>
  <si>
    <t>96</t>
  </si>
  <si>
    <t>Transferuri voluntare,  altele decat subventiile (cod 37.02.01+37.02.50)</t>
  </si>
  <si>
    <t>37.02</t>
  </si>
  <si>
    <t>98</t>
  </si>
  <si>
    <t>111</t>
  </si>
  <si>
    <t>112</t>
  </si>
  <si>
    <t>113</t>
  </si>
  <si>
    <t>118</t>
  </si>
  <si>
    <t>122</t>
  </si>
  <si>
    <t>126</t>
  </si>
  <si>
    <t>137</t>
  </si>
  <si>
    <t>141</t>
  </si>
  <si>
    <t>145</t>
  </si>
  <si>
    <t>Cont de executie - Venituri - Bugetul local - sectiunea dezvoltare</t>
  </si>
  <si>
    <t>VENITURILE SECŢIUNII DE DEZVOLTARE - TOTAL</t>
  </si>
  <si>
    <t>7</t>
  </si>
  <si>
    <t>17</t>
  </si>
  <si>
    <t>78</t>
  </si>
  <si>
    <t>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</si>
</sst>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21</v>
      </c>
      <c r="C12" s="21" t="s">
        <v>22</v>
      </c>
      <c r="D12" s="22">
        <f>D14+D61+D71</f>
        <v>2632900</v>
      </c>
      <c r="E12" s="22">
        <f>E14+E61+E71</f>
        <v>3469711</v>
      </c>
      <c r="F12" s="22">
        <f>G12+H12</f>
        <v>5266183</v>
      </c>
      <c r="G12" s="22">
        <f>G14+G61+G71</f>
        <v>1510085</v>
      </c>
      <c r="H12" s="22">
        <f>H14+H61+H71</f>
        <v>3756098</v>
      </c>
      <c r="I12" s="22">
        <f>I14+I61+I71</f>
        <v>3588201</v>
      </c>
      <c r="J12" s="22">
        <f>J14+J61+J71</f>
        <v>101082</v>
      </c>
      <c r="K12" s="22">
        <f>F12-I12-J12</f>
        <v>1576900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D14-D35</f>
        <v>831900</v>
      </c>
      <c r="E13" s="22">
        <f>E14-E35</f>
        <v>1050510</v>
      </c>
      <c r="F13" s="22">
        <f>G13+H13</f>
        <v>2869292</v>
      </c>
      <c r="G13" s="22">
        <f>G14-G35</f>
        <v>1510085</v>
      </c>
      <c r="H13" s="22">
        <f>H14-H35</f>
        <v>1359207</v>
      </c>
      <c r="I13" s="22">
        <f>I14-I35</f>
        <v>1191310</v>
      </c>
      <c r="J13" s="22">
        <f>J14-J35</f>
        <v>101082</v>
      </c>
      <c r="K13" s="22">
        <f>F13-I13-J13</f>
        <v>1576900</v>
      </c>
    </row>
    <row r="14" spans="1:11" s="7" customFormat="1" x14ac:dyDescent="0.25">
      <c r="A14" s="21" t="s">
        <v>26</v>
      </c>
      <c r="B14" s="21" t="s">
        <v>27</v>
      </c>
      <c r="C14" s="21" t="s">
        <v>28</v>
      </c>
      <c r="D14" s="22">
        <f>D15+D47</f>
        <v>2557900</v>
      </c>
      <c r="E14" s="22">
        <f>E15+E47</f>
        <v>2920510</v>
      </c>
      <c r="F14" s="22">
        <f>G14+H14</f>
        <v>4739292</v>
      </c>
      <c r="G14" s="22">
        <f>G15+G47</f>
        <v>1510085</v>
      </c>
      <c r="H14" s="22">
        <f>H15+H47</f>
        <v>3229207</v>
      </c>
      <c r="I14" s="22">
        <f>I15+I47</f>
        <v>3061310</v>
      </c>
      <c r="J14" s="22">
        <f>J15+J47</f>
        <v>101082</v>
      </c>
      <c r="K14" s="22">
        <f>F14-I14-J14</f>
        <v>1576900</v>
      </c>
    </row>
    <row r="15" spans="1:11" s="7" customFormat="1" ht="22.5" x14ac:dyDescent="0.25">
      <c r="A15" s="21" t="s">
        <v>29</v>
      </c>
      <c r="B15" s="21" t="s">
        <v>30</v>
      </c>
      <c r="C15" s="21" t="s">
        <v>31</v>
      </c>
      <c r="D15" s="22">
        <f>D16+D24+D34+D44</f>
        <v>2397900</v>
      </c>
      <c r="E15" s="22">
        <f>E16+E24+E34+E44</f>
        <v>2760510</v>
      </c>
      <c r="F15" s="22">
        <f>G15+H15</f>
        <v>3798807</v>
      </c>
      <c r="G15" s="22">
        <f>G16+G24+G34+G44</f>
        <v>807016</v>
      </c>
      <c r="H15" s="22">
        <f>H16+H24+H34+H44</f>
        <v>2991791</v>
      </c>
      <c r="I15" s="22">
        <f>I16+I24+I34+I44</f>
        <v>2919846</v>
      </c>
      <c r="J15" s="22">
        <f>J16+J24+J34+J44</f>
        <v>24331</v>
      </c>
      <c r="K15" s="22">
        <f>F15-I15-J15</f>
        <v>854630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+D17</f>
        <v>350000</v>
      </c>
      <c r="E16" s="22">
        <f>+E17</f>
        <v>514300</v>
      </c>
      <c r="F16" s="22">
        <f>G16+H16</f>
        <v>421869</v>
      </c>
      <c r="G16" s="22">
        <f>+G17</f>
        <v>0</v>
      </c>
      <c r="H16" s="22">
        <f>+H17</f>
        <v>421869</v>
      </c>
      <c r="I16" s="22">
        <f>+I17</f>
        <v>421869</v>
      </c>
      <c r="J16" s="22">
        <f>+J17</f>
        <v>0</v>
      </c>
      <c r="K16" s="22">
        <f>F16-I16-J16</f>
        <v>0</v>
      </c>
    </row>
    <row r="17" spans="1:11" s="7" customFormat="1" ht="33" x14ac:dyDescent="0.25">
      <c r="A17" s="21" t="s">
        <v>35</v>
      </c>
      <c r="B17" s="21" t="s">
        <v>36</v>
      </c>
      <c r="C17" s="21" t="s">
        <v>37</v>
      </c>
      <c r="D17" s="22">
        <f>D18+D20</f>
        <v>350000</v>
      </c>
      <c r="E17" s="22">
        <f>E18+E20</f>
        <v>514300</v>
      </c>
      <c r="F17" s="22">
        <f>G17+H17</f>
        <v>421869</v>
      </c>
      <c r="G17" s="22">
        <f>G18+G20</f>
        <v>0</v>
      </c>
      <c r="H17" s="22">
        <f>H18+H20</f>
        <v>421869</v>
      </c>
      <c r="I17" s="22">
        <f>I18+I20</f>
        <v>421869</v>
      </c>
      <c r="J17" s="22">
        <f>J18+J20</f>
        <v>0</v>
      </c>
      <c r="K17" s="22">
        <f>F17-I17-J17</f>
        <v>0</v>
      </c>
    </row>
    <row r="18" spans="1:11" s="7" customFormat="1" x14ac:dyDescent="0.25">
      <c r="A18" s="21" t="s">
        <v>38</v>
      </c>
      <c r="B18" s="21" t="s">
        <v>39</v>
      </c>
      <c r="C18" s="21" t="s">
        <v>40</v>
      </c>
      <c r="D18" s="22">
        <f>+D19</f>
        <v>5000</v>
      </c>
      <c r="E18" s="22">
        <f>+E19</f>
        <v>5000</v>
      </c>
      <c r="F18" s="22">
        <f>G18+H18</f>
        <v>3163</v>
      </c>
      <c r="G18" s="22">
        <f>+G19</f>
        <v>0</v>
      </c>
      <c r="H18" s="22">
        <f>+H19</f>
        <v>3163</v>
      </c>
      <c r="I18" s="22">
        <f>+I19</f>
        <v>3163</v>
      </c>
      <c r="J18" s="22">
        <f>+J19</f>
        <v>0</v>
      </c>
      <c r="K18" s="22">
        <f>F18-I18-J18</f>
        <v>0</v>
      </c>
    </row>
    <row r="19" spans="1:11" s="7" customFormat="1" ht="22.5" x14ac:dyDescent="0.25">
      <c r="A19" s="21" t="s">
        <v>41</v>
      </c>
      <c r="B19" s="21" t="s">
        <v>42</v>
      </c>
      <c r="C19" s="21" t="s">
        <v>43</v>
      </c>
      <c r="D19" s="22">
        <v>5000</v>
      </c>
      <c r="E19" s="22">
        <v>5000</v>
      </c>
      <c r="F19" s="22">
        <f>G19+H19</f>
        <v>3163</v>
      </c>
      <c r="G19" s="22">
        <v>0</v>
      </c>
      <c r="H19" s="22">
        <v>3163</v>
      </c>
      <c r="I19" s="22">
        <v>3163</v>
      </c>
      <c r="J19" s="22">
        <v>0</v>
      </c>
      <c r="K19" s="22">
        <f>F19-I19-J19</f>
        <v>0</v>
      </c>
    </row>
    <row r="20" spans="1:11" s="7" customFormat="1" ht="22.5" x14ac:dyDescent="0.25">
      <c r="A20" s="21" t="s">
        <v>44</v>
      </c>
      <c r="B20" s="21" t="s">
        <v>45</v>
      </c>
      <c r="C20" s="21" t="s">
        <v>46</v>
      </c>
      <c r="D20" s="22">
        <f>D21+D22+D23</f>
        <v>345000</v>
      </c>
      <c r="E20" s="22">
        <f>E21+E22+E23</f>
        <v>509300</v>
      </c>
      <c r="F20" s="22">
        <f>G20+H20</f>
        <v>418706</v>
      </c>
      <c r="G20" s="22">
        <f>G21+G22+G23</f>
        <v>0</v>
      </c>
      <c r="H20" s="22">
        <f>H21+H22+H23</f>
        <v>418706</v>
      </c>
      <c r="I20" s="22">
        <f>I21+I22+I23</f>
        <v>418706</v>
      </c>
      <c r="J20" s="22">
        <f>J21+J22+J23</f>
        <v>0</v>
      </c>
      <c r="K20" s="22">
        <f>F20-I20-J20</f>
        <v>0</v>
      </c>
    </row>
    <row r="21" spans="1:11" s="7" customFormat="1" x14ac:dyDescent="0.25">
      <c r="A21" s="21" t="s">
        <v>47</v>
      </c>
      <c r="B21" s="21" t="s">
        <v>48</v>
      </c>
      <c r="C21" s="21" t="s">
        <v>49</v>
      </c>
      <c r="D21" s="22">
        <v>200000</v>
      </c>
      <c r="E21" s="22">
        <v>200000</v>
      </c>
      <c r="F21" s="22">
        <f>G21+H21</f>
        <v>117182</v>
      </c>
      <c r="G21" s="22">
        <v>0</v>
      </c>
      <c r="H21" s="22">
        <v>117182</v>
      </c>
      <c r="I21" s="22">
        <v>117182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50</v>
      </c>
      <c r="B22" s="21" t="s">
        <v>51</v>
      </c>
      <c r="C22" s="21" t="s">
        <v>52</v>
      </c>
      <c r="D22" s="22">
        <v>145000</v>
      </c>
      <c r="E22" s="22">
        <v>209300</v>
      </c>
      <c r="F22" s="22">
        <f>G22+H22</f>
        <v>221781</v>
      </c>
      <c r="G22" s="22">
        <v>0</v>
      </c>
      <c r="H22" s="22">
        <v>221781</v>
      </c>
      <c r="I22" s="22">
        <v>221781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0</v>
      </c>
      <c r="E23" s="22">
        <v>100000</v>
      </c>
      <c r="F23" s="22">
        <f>G23+H23</f>
        <v>79743</v>
      </c>
      <c r="G23" s="22">
        <v>0</v>
      </c>
      <c r="H23" s="22">
        <v>79743</v>
      </c>
      <c r="I23" s="22">
        <v>79743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f>D25</f>
        <v>265000</v>
      </c>
      <c r="E24" s="22">
        <f>E25</f>
        <v>265000</v>
      </c>
      <c r="F24" s="22">
        <f>G24+H24</f>
        <v>969793</v>
      </c>
      <c r="G24" s="22">
        <f>G25</f>
        <v>707495</v>
      </c>
      <c r="H24" s="22">
        <f>H25</f>
        <v>262298</v>
      </c>
      <c r="I24" s="22">
        <f>I25</f>
        <v>218791</v>
      </c>
      <c r="J24" s="22">
        <f>J25</f>
        <v>21562</v>
      </c>
      <c r="K24" s="22">
        <f>F24-I24-J24</f>
        <v>729440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D26+D29+D33</f>
        <v>265000</v>
      </c>
      <c r="E25" s="22">
        <f>E26+E29+E33</f>
        <v>265000</v>
      </c>
      <c r="F25" s="22">
        <f>G25+H25</f>
        <v>969793</v>
      </c>
      <c r="G25" s="22">
        <f>G26+G29+G33</f>
        <v>707495</v>
      </c>
      <c r="H25" s="22">
        <f>H26+H29+H33</f>
        <v>262298</v>
      </c>
      <c r="I25" s="22">
        <f>I26+I29+I33</f>
        <v>218791</v>
      </c>
      <c r="J25" s="22">
        <f>J26+J29+J33</f>
        <v>21562</v>
      </c>
      <c r="K25" s="22">
        <f>F25-I25-J25</f>
        <v>729440</v>
      </c>
    </row>
    <row r="26" spans="1:11" s="7" customFormat="1" ht="22.5" x14ac:dyDescent="0.25">
      <c r="A26" s="21" t="s">
        <v>62</v>
      </c>
      <c r="B26" s="21" t="s">
        <v>63</v>
      </c>
      <c r="C26" s="21" t="s">
        <v>64</v>
      </c>
      <c r="D26" s="22">
        <f>D27+D28</f>
        <v>51500</v>
      </c>
      <c r="E26" s="22">
        <f>E27+E28</f>
        <v>51500</v>
      </c>
      <c r="F26" s="22">
        <f>G26+H26</f>
        <v>99902</v>
      </c>
      <c r="G26" s="22">
        <f>G27+G28</f>
        <v>45795</v>
      </c>
      <c r="H26" s="22">
        <f>H27+H28</f>
        <v>54107</v>
      </c>
      <c r="I26" s="22">
        <f>I27+I28</f>
        <v>34468</v>
      </c>
      <c r="J26" s="22">
        <f>J27+J28</f>
        <v>9416</v>
      </c>
      <c r="K26" s="22">
        <f>F26-I26-J26</f>
        <v>56018</v>
      </c>
    </row>
    <row r="27" spans="1:11" s="7" customFormat="1" x14ac:dyDescent="0.25">
      <c r="A27" s="21" t="s">
        <v>65</v>
      </c>
      <c r="B27" s="21" t="s">
        <v>66</v>
      </c>
      <c r="C27" s="21" t="s">
        <v>67</v>
      </c>
      <c r="D27" s="22">
        <v>50000</v>
      </c>
      <c r="E27" s="22">
        <v>50000</v>
      </c>
      <c r="F27" s="22">
        <f>G27+H27</f>
        <v>71669</v>
      </c>
      <c r="G27" s="22">
        <v>32052</v>
      </c>
      <c r="H27" s="22">
        <v>39617</v>
      </c>
      <c r="I27" s="22">
        <v>31304</v>
      </c>
      <c r="J27" s="22">
        <v>3636</v>
      </c>
      <c r="K27" s="22">
        <f>F27-I27-J27</f>
        <v>36729</v>
      </c>
    </row>
    <row r="28" spans="1:11" s="7" customFormat="1" x14ac:dyDescent="0.25">
      <c r="A28" s="21" t="s">
        <v>68</v>
      </c>
      <c r="B28" s="21" t="s">
        <v>69</v>
      </c>
      <c r="C28" s="21" t="s">
        <v>70</v>
      </c>
      <c r="D28" s="22">
        <v>1500</v>
      </c>
      <c r="E28" s="22">
        <v>1500</v>
      </c>
      <c r="F28" s="22">
        <f>G28+H28</f>
        <v>28233</v>
      </c>
      <c r="G28" s="22">
        <v>13743</v>
      </c>
      <c r="H28" s="22">
        <v>14490</v>
      </c>
      <c r="I28" s="22">
        <v>3164</v>
      </c>
      <c r="J28" s="22">
        <v>5780</v>
      </c>
      <c r="K28" s="22">
        <f>F28-I28-J28</f>
        <v>19289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D30+D31+D32</f>
        <v>210500</v>
      </c>
      <c r="E29" s="22">
        <f>E30+E31+E32</f>
        <v>210500</v>
      </c>
      <c r="F29" s="22">
        <f>G29+H29</f>
        <v>869056</v>
      </c>
      <c r="G29" s="22">
        <f>G30+G31+G32</f>
        <v>661700</v>
      </c>
      <c r="H29" s="22">
        <f>H30+H31+H32</f>
        <v>207356</v>
      </c>
      <c r="I29" s="22">
        <f>I30+I31+I32</f>
        <v>183488</v>
      </c>
      <c r="J29" s="22">
        <f>J30+J31+J32</f>
        <v>12146</v>
      </c>
      <c r="K29" s="22">
        <f>F29-I29-J29</f>
        <v>673422</v>
      </c>
    </row>
    <row r="30" spans="1:11" s="7" customFormat="1" ht="22.5" x14ac:dyDescent="0.25">
      <c r="A30" s="21" t="s">
        <v>74</v>
      </c>
      <c r="B30" s="21" t="s">
        <v>75</v>
      </c>
      <c r="C30" s="21" t="s">
        <v>76</v>
      </c>
      <c r="D30" s="22">
        <v>60000</v>
      </c>
      <c r="E30" s="22">
        <v>60000</v>
      </c>
      <c r="F30" s="22">
        <f>G30+H30</f>
        <v>198112</v>
      </c>
      <c r="G30" s="22">
        <v>141288</v>
      </c>
      <c r="H30" s="22">
        <v>56824</v>
      </c>
      <c r="I30" s="22">
        <v>49840</v>
      </c>
      <c r="J30" s="22">
        <v>4695</v>
      </c>
      <c r="K30" s="22">
        <f>F30-I30-J30</f>
        <v>143577</v>
      </c>
    </row>
    <row r="31" spans="1:11" s="7" customFormat="1" ht="22.5" x14ac:dyDescent="0.25">
      <c r="A31" s="21" t="s">
        <v>77</v>
      </c>
      <c r="B31" s="21" t="s">
        <v>78</v>
      </c>
      <c r="C31" s="21" t="s">
        <v>79</v>
      </c>
      <c r="D31" s="22">
        <v>500</v>
      </c>
      <c r="E31" s="22">
        <v>500</v>
      </c>
      <c r="F31" s="22">
        <f>G31+H31</f>
        <v>617</v>
      </c>
      <c r="G31" s="22">
        <v>96</v>
      </c>
      <c r="H31" s="22">
        <v>521</v>
      </c>
      <c r="I31" s="22">
        <v>359</v>
      </c>
      <c r="J31" s="22">
        <v>109</v>
      </c>
      <c r="K31" s="22">
        <f>F31-I31-J31</f>
        <v>149</v>
      </c>
    </row>
    <row r="32" spans="1:11" s="7" customFormat="1" x14ac:dyDescent="0.25">
      <c r="A32" s="21" t="s">
        <v>80</v>
      </c>
      <c r="B32" s="21" t="s">
        <v>81</v>
      </c>
      <c r="C32" s="21" t="s">
        <v>82</v>
      </c>
      <c r="D32" s="22">
        <v>150000</v>
      </c>
      <c r="E32" s="22">
        <v>150000</v>
      </c>
      <c r="F32" s="22">
        <f>G32+H32</f>
        <v>670327</v>
      </c>
      <c r="G32" s="22">
        <v>520316</v>
      </c>
      <c r="H32" s="22">
        <v>150011</v>
      </c>
      <c r="I32" s="22">
        <v>133289</v>
      </c>
      <c r="J32" s="22">
        <v>7342</v>
      </c>
      <c r="K32" s="22">
        <f>F32-I32-J32</f>
        <v>529696</v>
      </c>
    </row>
    <row r="33" spans="1:11" s="7" customFormat="1" x14ac:dyDescent="0.25">
      <c r="A33" s="21" t="s">
        <v>83</v>
      </c>
      <c r="B33" s="21" t="s">
        <v>84</v>
      </c>
      <c r="C33" s="21" t="s">
        <v>85</v>
      </c>
      <c r="D33" s="22">
        <v>3000</v>
      </c>
      <c r="E33" s="22">
        <v>3000</v>
      </c>
      <c r="F33" s="22">
        <f>G33+H33</f>
        <v>835</v>
      </c>
      <c r="G33" s="22">
        <v>0</v>
      </c>
      <c r="H33" s="22">
        <v>835</v>
      </c>
      <c r="I33" s="22">
        <v>835</v>
      </c>
      <c r="J33" s="22">
        <v>0</v>
      </c>
      <c r="K33" s="22">
        <f>F33-I33-J33</f>
        <v>0</v>
      </c>
    </row>
    <row r="34" spans="1:11" s="7" customFormat="1" ht="22.5" x14ac:dyDescent="0.25">
      <c r="A34" s="21" t="s">
        <v>86</v>
      </c>
      <c r="B34" s="21" t="s">
        <v>87</v>
      </c>
      <c r="C34" s="21" t="s">
        <v>88</v>
      </c>
      <c r="D34" s="22">
        <f>D35+D39</f>
        <v>1775900</v>
      </c>
      <c r="E34" s="22">
        <f>E35+E39</f>
        <v>1974210</v>
      </c>
      <c r="F34" s="22">
        <f>G34+H34</f>
        <v>2397187</v>
      </c>
      <c r="G34" s="22">
        <f>G35+G39</f>
        <v>99294</v>
      </c>
      <c r="H34" s="22">
        <f>H35+H39</f>
        <v>2297893</v>
      </c>
      <c r="I34" s="22">
        <f>I35+I39</f>
        <v>2269626</v>
      </c>
      <c r="J34" s="22">
        <f>J35+J39</f>
        <v>2704</v>
      </c>
      <c r="K34" s="22">
        <f>F34-I34-J34</f>
        <v>124857</v>
      </c>
    </row>
    <row r="35" spans="1:11" s="7" customFormat="1" ht="22.5" x14ac:dyDescent="0.25">
      <c r="A35" s="21" t="s">
        <v>89</v>
      </c>
      <c r="B35" s="21" t="s">
        <v>90</v>
      </c>
      <c r="C35" s="21" t="s">
        <v>91</v>
      </c>
      <c r="D35" s="22">
        <f>+D36+D37+D38</f>
        <v>1726000</v>
      </c>
      <c r="E35" s="22">
        <f>+E36+E37+E38</f>
        <v>1870000</v>
      </c>
      <c r="F35" s="22">
        <f>G35+H35</f>
        <v>1870000</v>
      </c>
      <c r="G35" s="22">
        <f>+G36+G37+G38</f>
        <v>0</v>
      </c>
      <c r="H35" s="22">
        <f>+H36+H37+H38</f>
        <v>1870000</v>
      </c>
      <c r="I35" s="22">
        <f>+I36+I37+I38</f>
        <v>1870000</v>
      </c>
      <c r="J35" s="22">
        <f>+J36+J37+J38</f>
        <v>0</v>
      </c>
      <c r="K35" s="22">
        <f>F35-I35-J35</f>
        <v>0</v>
      </c>
    </row>
    <row r="36" spans="1:11" s="7" customFormat="1" ht="43.5" x14ac:dyDescent="0.25">
      <c r="A36" s="21" t="s">
        <v>92</v>
      </c>
      <c r="B36" s="21" t="s">
        <v>93</v>
      </c>
      <c r="C36" s="21" t="s">
        <v>94</v>
      </c>
      <c r="D36" s="22">
        <v>111000</v>
      </c>
      <c r="E36" s="22">
        <v>141000</v>
      </c>
      <c r="F36" s="22">
        <f>G36+H36</f>
        <v>141000</v>
      </c>
      <c r="G36" s="22">
        <v>0</v>
      </c>
      <c r="H36" s="22">
        <v>141000</v>
      </c>
      <c r="I36" s="22">
        <v>141000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95</v>
      </c>
      <c r="B37" s="21" t="s">
        <v>96</v>
      </c>
      <c r="C37" s="21" t="s">
        <v>97</v>
      </c>
      <c r="D37" s="22">
        <v>50000</v>
      </c>
      <c r="E37" s="22">
        <v>50000</v>
      </c>
      <c r="F37" s="22">
        <f>G37+H37</f>
        <v>50000</v>
      </c>
      <c r="G37" s="22">
        <v>0</v>
      </c>
      <c r="H37" s="22">
        <v>50000</v>
      </c>
      <c r="I37" s="22">
        <v>50000</v>
      </c>
      <c r="J37" s="22">
        <v>0</v>
      </c>
      <c r="K37" s="22">
        <f>F37-I37-J37</f>
        <v>0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v>1565000</v>
      </c>
      <c r="E38" s="22">
        <v>1679000</v>
      </c>
      <c r="F38" s="22">
        <f>G38+H38</f>
        <v>1679000</v>
      </c>
      <c r="G38" s="22">
        <v>0</v>
      </c>
      <c r="H38" s="22">
        <v>1679000</v>
      </c>
      <c r="I38" s="22">
        <v>1679000</v>
      </c>
      <c r="J38" s="22">
        <v>0</v>
      </c>
      <c r="K38" s="22">
        <f>F38-I38-J38</f>
        <v>0</v>
      </c>
    </row>
    <row r="39" spans="1:11" s="7" customFormat="1" ht="33" x14ac:dyDescent="0.25">
      <c r="A39" s="21" t="s">
        <v>101</v>
      </c>
      <c r="B39" s="21" t="s">
        <v>102</v>
      </c>
      <c r="C39" s="21" t="s">
        <v>103</v>
      </c>
      <c r="D39" s="22">
        <f>D40+D43</f>
        <v>49900</v>
      </c>
      <c r="E39" s="22">
        <f>E40+E43</f>
        <v>104210</v>
      </c>
      <c r="F39" s="22">
        <f>G39+H39</f>
        <v>527187</v>
      </c>
      <c r="G39" s="22">
        <f>G40+G43</f>
        <v>99294</v>
      </c>
      <c r="H39" s="22">
        <f>H40+H43</f>
        <v>427893</v>
      </c>
      <c r="I39" s="22">
        <f>I40+I43</f>
        <v>399626</v>
      </c>
      <c r="J39" s="22">
        <f>J40+J43</f>
        <v>2704</v>
      </c>
      <c r="K39" s="22">
        <f>F39-I39-J39</f>
        <v>124857</v>
      </c>
    </row>
    <row r="40" spans="1:11" s="7" customFormat="1" ht="22.5" x14ac:dyDescent="0.25">
      <c r="A40" s="21" t="s">
        <v>104</v>
      </c>
      <c r="B40" s="21" t="s">
        <v>105</v>
      </c>
      <c r="C40" s="21" t="s">
        <v>106</v>
      </c>
      <c r="D40" s="22">
        <f>D41+D42</f>
        <v>49900</v>
      </c>
      <c r="E40" s="22">
        <f>E41+E42</f>
        <v>49900</v>
      </c>
      <c r="F40" s="22">
        <f>G40+H40</f>
        <v>177534</v>
      </c>
      <c r="G40" s="22">
        <f>G41+G42</f>
        <v>99294</v>
      </c>
      <c r="H40" s="22">
        <f>H41+H42</f>
        <v>78240</v>
      </c>
      <c r="I40" s="22">
        <f>I41+I42</f>
        <v>49973</v>
      </c>
      <c r="J40" s="22">
        <f>J41+J42</f>
        <v>2704</v>
      </c>
      <c r="K40" s="22">
        <f>F40-I40-J40</f>
        <v>124857</v>
      </c>
    </row>
    <row r="41" spans="1:11" s="7" customFormat="1" ht="22.5" x14ac:dyDescent="0.25">
      <c r="A41" s="21" t="s">
        <v>107</v>
      </c>
      <c r="B41" s="21" t="s">
        <v>108</v>
      </c>
      <c r="C41" s="21" t="s">
        <v>109</v>
      </c>
      <c r="D41" s="22">
        <v>47000</v>
      </c>
      <c r="E41" s="22">
        <v>47000</v>
      </c>
      <c r="F41" s="22">
        <f>G41+H41</f>
        <v>168924</v>
      </c>
      <c r="G41" s="22">
        <v>94156</v>
      </c>
      <c r="H41" s="22">
        <v>74768</v>
      </c>
      <c r="I41" s="22">
        <v>47371</v>
      </c>
      <c r="J41" s="22">
        <v>2662</v>
      </c>
      <c r="K41" s="22">
        <f>F41-I41-J41</f>
        <v>118891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v>2900</v>
      </c>
      <c r="E42" s="22">
        <v>2900</v>
      </c>
      <c r="F42" s="22">
        <f>G42+H42</f>
        <v>8610</v>
      </c>
      <c r="G42" s="22">
        <v>5138</v>
      </c>
      <c r="H42" s="22">
        <v>3472</v>
      </c>
      <c r="I42" s="22">
        <v>2602</v>
      </c>
      <c r="J42" s="22">
        <v>42</v>
      </c>
      <c r="K42" s="22">
        <f>F42-I42-J42</f>
        <v>5966</v>
      </c>
    </row>
    <row r="43" spans="1:11" s="7" customFormat="1" ht="22.5" x14ac:dyDescent="0.25">
      <c r="A43" s="21" t="s">
        <v>113</v>
      </c>
      <c r="B43" s="21" t="s">
        <v>114</v>
      </c>
      <c r="C43" s="21" t="s">
        <v>115</v>
      </c>
      <c r="D43" s="22">
        <v>0</v>
      </c>
      <c r="E43" s="22">
        <v>54310</v>
      </c>
      <c r="F43" s="22">
        <f>G43+H43</f>
        <v>349653</v>
      </c>
      <c r="G43" s="22">
        <v>0</v>
      </c>
      <c r="H43" s="22">
        <v>349653</v>
      </c>
      <c r="I43" s="22">
        <v>349653</v>
      </c>
      <c r="J43" s="22">
        <v>0</v>
      </c>
      <c r="K43" s="22">
        <f>F43-I43-J43</f>
        <v>0</v>
      </c>
    </row>
    <row r="44" spans="1:11" s="7" customFormat="1" ht="22.5" x14ac:dyDescent="0.25">
      <c r="A44" s="21" t="s">
        <v>116</v>
      </c>
      <c r="B44" s="21" t="s">
        <v>117</v>
      </c>
      <c r="C44" s="21" t="s">
        <v>118</v>
      </c>
      <c r="D44" s="22">
        <f>D45</f>
        <v>7000</v>
      </c>
      <c r="E44" s="22">
        <f>E45</f>
        <v>7000</v>
      </c>
      <c r="F44" s="22">
        <f>G44+H44</f>
        <v>9958</v>
      </c>
      <c r="G44" s="22">
        <f>G45</f>
        <v>227</v>
      </c>
      <c r="H44" s="22">
        <f>H45</f>
        <v>9731</v>
      </c>
      <c r="I44" s="22">
        <f>I45</f>
        <v>9560</v>
      </c>
      <c r="J44" s="22">
        <f>J45</f>
        <v>65</v>
      </c>
      <c r="K44" s="22">
        <f>F44-I44-J44</f>
        <v>333</v>
      </c>
    </row>
    <row r="45" spans="1:11" s="7" customFormat="1" x14ac:dyDescent="0.25">
      <c r="A45" s="21" t="s">
        <v>119</v>
      </c>
      <c r="B45" s="21" t="s">
        <v>120</v>
      </c>
      <c r="C45" s="21" t="s">
        <v>121</v>
      </c>
      <c r="D45" s="22">
        <f>D46</f>
        <v>7000</v>
      </c>
      <c r="E45" s="22">
        <f>E46</f>
        <v>7000</v>
      </c>
      <c r="F45" s="22">
        <f>G45+H45</f>
        <v>9958</v>
      </c>
      <c r="G45" s="22">
        <f>G46</f>
        <v>227</v>
      </c>
      <c r="H45" s="22">
        <f>H46</f>
        <v>9731</v>
      </c>
      <c r="I45" s="22">
        <f>I46</f>
        <v>9560</v>
      </c>
      <c r="J45" s="22">
        <f>J46</f>
        <v>65</v>
      </c>
      <c r="K45" s="22">
        <f>F45-I45-J45</f>
        <v>333</v>
      </c>
    </row>
    <row r="46" spans="1:11" s="7" customFormat="1" x14ac:dyDescent="0.25">
      <c r="A46" s="21" t="s">
        <v>122</v>
      </c>
      <c r="B46" s="21" t="s">
        <v>123</v>
      </c>
      <c r="C46" s="21" t="s">
        <v>124</v>
      </c>
      <c r="D46" s="22">
        <v>7000</v>
      </c>
      <c r="E46" s="22">
        <v>7000</v>
      </c>
      <c r="F46" s="22">
        <f>G46+H46</f>
        <v>9958</v>
      </c>
      <c r="G46" s="22">
        <v>227</v>
      </c>
      <c r="H46" s="22">
        <v>9731</v>
      </c>
      <c r="I46" s="22">
        <v>9560</v>
      </c>
      <c r="J46" s="22">
        <v>65</v>
      </c>
      <c r="K46" s="22">
        <f>F46-I46-J46</f>
        <v>333</v>
      </c>
    </row>
    <row r="47" spans="1:11" s="7" customFormat="1" x14ac:dyDescent="0.25">
      <c r="A47" s="21" t="s">
        <v>125</v>
      </c>
      <c r="B47" s="21" t="s">
        <v>126</v>
      </c>
      <c r="C47" s="21" t="s">
        <v>127</v>
      </c>
      <c r="D47" s="22">
        <f>D48+D53</f>
        <v>160000</v>
      </c>
      <c r="E47" s="22">
        <f>E48+E53</f>
        <v>160000</v>
      </c>
      <c r="F47" s="22">
        <f>G47+H47</f>
        <v>940485</v>
      </c>
      <c r="G47" s="22">
        <f>G48+G53</f>
        <v>703069</v>
      </c>
      <c r="H47" s="22">
        <f>H48+H53</f>
        <v>237416</v>
      </c>
      <c r="I47" s="22">
        <f>I48+I53</f>
        <v>141464</v>
      </c>
      <c r="J47" s="22">
        <f>J48+J53</f>
        <v>76751</v>
      </c>
      <c r="K47" s="22">
        <f>F47-I47-J47</f>
        <v>722270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f>D49</f>
        <v>55000</v>
      </c>
      <c r="E48" s="22">
        <f>E49</f>
        <v>55000</v>
      </c>
      <c r="F48" s="22">
        <f>G48+H48</f>
        <v>62332</v>
      </c>
      <c r="G48" s="22">
        <f>G49</f>
        <v>13888</v>
      </c>
      <c r="H48" s="22">
        <f>H49</f>
        <v>48444</v>
      </c>
      <c r="I48" s="22">
        <f>I49</f>
        <v>47764</v>
      </c>
      <c r="J48" s="22">
        <f>J49</f>
        <v>6</v>
      </c>
      <c r="K48" s="22">
        <f>F48-I48-J48</f>
        <v>14562</v>
      </c>
    </row>
    <row r="49" spans="1:11" s="7" customFormat="1" ht="22.5" x14ac:dyDescent="0.25">
      <c r="A49" s="21" t="s">
        <v>131</v>
      </c>
      <c r="B49" s="21" t="s">
        <v>132</v>
      </c>
      <c r="C49" s="21" t="s">
        <v>133</v>
      </c>
      <c r="D49" s="22">
        <f>+D50+D52</f>
        <v>55000</v>
      </c>
      <c r="E49" s="22">
        <f>+E50+E52</f>
        <v>55000</v>
      </c>
      <c r="F49" s="22">
        <f>G49+H49</f>
        <v>62332</v>
      </c>
      <c r="G49" s="22">
        <f>+G50+G52</f>
        <v>13888</v>
      </c>
      <c r="H49" s="22">
        <f>+H50+H52</f>
        <v>48444</v>
      </c>
      <c r="I49" s="22">
        <f>+I50+I52</f>
        <v>47764</v>
      </c>
      <c r="J49" s="22">
        <f>+J50+J52</f>
        <v>6</v>
      </c>
      <c r="K49" s="22">
        <f>F49-I49-J49</f>
        <v>14562</v>
      </c>
    </row>
    <row r="50" spans="1:11" s="7" customFormat="1" x14ac:dyDescent="0.25">
      <c r="A50" s="21" t="s">
        <v>134</v>
      </c>
      <c r="B50" s="21" t="s">
        <v>135</v>
      </c>
      <c r="C50" s="21" t="s">
        <v>136</v>
      </c>
      <c r="D50" s="22">
        <f>D51</f>
        <v>18000</v>
      </c>
      <c r="E50" s="22">
        <f>E51</f>
        <v>18000</v>
      </c>
      <c r="F50" s="22">
        <f>G50+H50</f>
        <v>36324</v>
      </c>
      <c r="G50" s="22">
        <f>G51</f>
        <v>13888</v>
      </c>
      <c r="H50" s="22">
        <f>H51</f>
        <v>22436</v>
      </c>
      <c r="I50" s="22">
        <f>I51</f>
        <v>21756</v>
      </c>
      <c r="J50" s="22">
        <f>J51</f>
        <v>6</v>
      </c>
      <c r="K50" s="22">
        <f>F50-I50-J50</f>
        <v>14562</v>
      </c>
    </row>
    <row r="51" spans="1:11" s="7" customFormat="1" ht="22.5" x14ac:dyDescent="0.25">
      <c r="A51" s="21" t="s">
        <v>137</v>
      </c>
      <c r="B51" s="21" t="s">
        <v>138</v>
      </c>
      <c r="C51" s="21" t="s">
        <v>139</v>
      </c>
      <c r="D51" s="22">
        <v>18000</v>
      </c>
      <c r="E51" s="22">
        <v>18000</v>
      </c>
      <c r="F51" s="22">
        <f>G51+H51</f>
        <v>36324</v>
      </c>
      <c r="G51" s="22">
        <v>13888</v>
      </c>
      <c r="H51" s="22">
        <v>22436</v>
      </c>
      <c r="I51" s="22">
        <v>21756</v>
      </c>
      <c r="J51" s="22">
        <v>6</v>
      </c>
      <c r="K51" s="22">
        <f>F51-I51-J51</f>
        <v>14562</v>
      </c>
    </row>
    <row r="52" spans="1:11" s="7" customFormat="1" x14ac:dyDescent="0.25">
      <c r="A52" s="21" t="s">
        <v>140</v>
      </c>
      <c r="B52" s="21" t="s">
        <v>141</v>
      </c>
      <c r="C52" s="21" t="s">
        <v>142</v>
      </c>
      <c r="D52" s="22">
        <v>37000</v>
      </c>
      <c r="E52" s="22">
        <v>37000</v>
      </c>
      <c r="F52" s="22">
        <f>G52+H52</f>
        <v>26008</v>
      </c>
      <c r="G52" s="22">
        <v>0</v>
      </c>
      <c r="H52" s="22">
        <v>26008</v>
      </c>
      <c r="I52" s="22">
        <v>26008</v>
      </c>
      <c r="J52" s="22">
        <v>0</v>
      </c>
      <c r="K52" s="22">
        <f>F52-I52-J52</f>
        <v>0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f>+D54+D57</f>
        <v>105000</v>
      </c>
      <c r="E53" s="22">
        <f>+E54+E57</f>
        <v>105000</v>
      </c>
      <c r="F53" s="22">
        <f>G53+H53</f>
        <v>878153</v>
      </c>
      <c r="G53" s="22">
        <f>+G54+G57</f>
        <v>689181</v>
      </c>
      <c r="H53" s="22">
        <f>+H54+H57</f>
        <v>188972</v>
      </c>
      <c r="I53" s="22">
        <f>+I54+I57</f>
        <v>93700</v>
      </c>
      <c r="J53" s="22">
        <f>+J54+J57</f>
        <v>76745</v>
      </c>
      <c r="K53" s="22">
        <f>F53-I53-J53</f>
        <v>707708</v>
      </c>
    </row>
    <row r="54" spans="1:11" s="7" customFormat="1" ht="22.5" x14ac:dyDescent="0.25">
      <c r="A54" s="21" t="s">
        <v>146</v>
      </c>
      <c r="B54" s="21" t="s">
        <v>147</v>
      </c>
      <c r="C54" s="21" t="s">
        <v>148</v>
      </c>
      <c r="D54" s="22">
        <f>D55</f>
        <v>65000</v>
      </c>
      <c r="E54" s="22">
        <f>E55</f>
        <v>65000</v>
      </c>
      <c r="F54" s="22">
        <f>G54+H54</f>
        <v>795155</v>
      </c>
      <c r="G54" s="22">
        <f>G55</f>
        <v>632649</v>
      </c>
      <c r="H54" s="22">
        <f>H55</f>
        <v>162506</v>
      </c>
      <c r="I54" s="22">
        <f>I55</f>
        <v>58907</v>
      </c>
      <c r="J54" s="22">
        <f>J55</f>
        <v>76043</v>
      </c>
      <c r="K54" s="22">
        <f>F54-I54-J54</f>
        <v>660205</v>
      </c>
    </row>
    <row r="55" spans="1:11" s="7" customFormat="1" ht="22.5" x14ac:dyDescent="0.25">
      <c r="A55" s="21" t="s">
        <v>149</v>
      </c>
      <c r="B55" s="21" t="s">
        <v>150</v>
      </c>
      <c r="C55" s="21" t="s">
        <v>151</v>
      </c>
      <c r="D55" s="22">
        <f>D56</f>
        <v>65000</v>
      </c>
      <c r="E55" s="22">
        <f>E56</f>
        <v>65000</v>
      </c>
      <c r="F55" s="22">
        <f>G55+H55</f>
        <v>795155</v>
      </c>
      <c r="G55" s="22">
        <f>G56</f>
        <v>632649</v>
      </c>
      <c r="H55" s="22">
        <f>H56</f>
        <v>162506</v>
      </c>
      <c r="I55" s="22">
        <f>I56</f>
        <v>58907</v>
      </c>
      <c r="J55" s="22">
        <f>J56</f>
        <v>76043</v>
      </c>
      <c r="K55" s="22">
        <f>F55-I55-J55</f>
        <v>660205</v>
      </c>
    </row>
    <row r="56" spans="1:11" s="7" customFormat="1" ht="22.5" x14ac:dyDescent="0.25">
      <c r="A56" s="21" t="s">
        <v>152</v>
      </c>
      <c r="B56" s="21" t="s">
        <v>153</v>
      </c>
      <c r="C56" s="21" t="s">
        <v>154</v>
      </c>
      <c r="D56" s="22">
        <v>65000</v>
      </c>
      <c r="E56" s="22">
        <v>65000</v>
      </c>
      <c r="F56" s="22">
        <f>G56+H56</f>
        <v>795155</v>
      </c>
      <c r="G56" s="22">
        <v>632649</v>
      </c>
      <c r="H56" s="22">
        <v>162506</v>
      </c>
      <c r="I56" s="22">
        <v>58907</v>
      </c>
      <c r="J56" s="22">
        <v>76043</v>
      </c>
      <c r="K56" s="22">
        <f>F56-I56-J56</f>
        <v>660205</v>
      </c>
    </row>
    <row r="57" spans="1:11" s="7" customFormat="1" ht="33" x14ac:dyDescent="0.25">
      <c r="A57" s="21" t="s">
        <v>155</v>
      </c>
      <c r="B57" s="21" t="s">
        <v>156</v>
      </c>
      <c r="C57" s="21" t="s">
        <v>157</v>
      </c>
      <c r="D57" s="22">
        <f>+D58</f>
        <v>40000</v>
      </c>
      <c r="E57" s="22">
        <f>+E58</f>
        <v>40000</v>
      </c>
      <c r="F57" s="22">
        <f>G57+H57</f>
        <v>82998</v>
      </c>
      <c r="G57" s="22">
        <f>+G58</f>
        <v>56532</v>
      </c>
      <c r="H57" s="22">
        <f>+H58</f>
        <v>26466</v>
      </c>
      <c r="I57" s="22">
        <f>+I58</f>
        <v>34793</v>
      </c>
      <c r="J57" s="22">
        <f>+J58</f>
        <v>702</v>
      </c>
      <c r="K57" s="22">
        <f>F57-I57-J57</f>
        <v>47503</v>
      </c>
    </row>
    <row r="58" spans="1:11" s="7" customFormat="1" x14ac:dyDescent="0.25">
      <c r="A58" s="21" t="s">
        <v>158</v>
      </c>
      <c r="B58" s="21" t="s">
        <v>159</v>
      </c>
      <c r="C58" s="21" t="s">
        <v>160</v>
      </c>
      <c r="D58" s="22">
        <v>40000</v>
      </c>
      <c r="E58" s="22">
        <v>40000</v>
      </c>
      <c r="F58" s="22">
        <f>G58+H58</f>
        <v>82998</v>
      </c>
      <c r="G58" s="22">
        <v>56532</v>
      </c>
      <c r="H58" s="22">
        <v>26466</v>
      </c>
      <c r="I58" s="22">
        <v>34793</v>
      </c>
      <c r="J58" s="22">
        <v>702</v>
      </c>
      <c r="K58" s="22">
        <f>F58-I58-J58</f>
        <v>47503</v>
      </c>
    </row>
    <row r="59" spans="1:11" s="7" customFormat="1" ht="33" x14ac:dyDescent="0.25">
      <c r="A59" s="21" t="s">
        <v>161</v>
      </c>
      <c r="B59" s="21" t="s">
        <v>162</v>
      </c>
      <c r="C59" s="21" t="s">
        <v>163</v>
      </c>
      <c r="D59" s="22">
        <v>0</v>
      </c>
      <c r="E59" s="22">
        <v>-146979</v>
      </c>
      <c r="F59" s="22">
        <f>G59+H59</f>
        <v>-32000</v>
      </c>
      <c r="G59" s="22">
        <v>0</v>
      </c>
      <c r="H59" s="22">
        <v>-32000</v>
      </c>
      <c r="I59" s="22">
        <v>-32000</v>
      </c>
      <c r="J59" s="22">
        <v>0</v>
      </c>
      <c r="K59" s="22">
        <f>F59-I59-J59</f>
        <v>0</v>
      </c>
    </row>
    <row r="60" spans="1:11" s="7" customFormat="1" x14ac:dyDescent="0.25">
      <c r="A60" s="21" t="s">
        <v>164</v>
      </c>
      <c r="B60" s="21" t="s">
        <v>165</v>
      </c>
      <c r="C60" s="21" t="s">
        <v>166</v>
      </c>
      <c r="D60" s="22">
        <v>0</v>
      </c>
      <c r="E60" s="22">
        <v>146979</v>
      </c>
      <c r="F60" s="22">
        <f>G60+H60</f>
        <v>32000</v>
      </c>
      <c r="G60" s="22">
        <v>0</v>
      </c>
      <c r="H60" s="22">
        <v>32000</v>
      </c>
      <c r="I60" s="22">
        <v>32000</v>
      </c>
      <c r="J60" s="22">
        <v>0</v>
      </c>
      <c r="K60" s="22">
        <f>F60-I60-J60</f>
        <v>0</v>
      </c>
    </row>
    <row r="61" spans="1:11" s="7" customFormat="1" x14ac:dyDescent="0.25">
      <c r="A61" s="21" t="s">
        <v>167</v>
      </c>
      <c r="B61" s="21" t="s">
        <v>168</v>
      </c>
      <c r="C61" s="21" t="s">
        <v>169</v>
      </c>
      <c r="D61" s="22">
        <f>D62</f>
        <v>75000</v>
      </c>
      <c r="E61" s="22">
        <f>E62</f>
        <v>319504</v>
      </c>
      <c r="F61" s="22">
        <f>G61+H61</f>
        <v>297194</v>
      </c>
      <c r="G61" s="22">
        <f>G62</f>
        <v>0</v>
      </c>
      <c r="H61" s="22">
        <f>H62</f>
        <v>297194</v>
      </c>
      <c r="I61" s="22">
        <f>I62</f>
        <v>297194</v>
      </c>
      <c r="J61" s="22">
        <f>J62</f>
        <v>0</v>
      </c>
      <c r="K61" s="22">
        <f>F61-I61-J61</f>
        <v>0</v>
      </c>
    </row>
    <row r="62" spans="1:11" s="7" customFormat="1" ht="22.5" x14ac:dyDescent="0.25">
      <c r="A62" s="21" t="s">
        <v>170</v>
      </c>
      <c r="B62" s="21" t="s">
        <v>171</v>
      </c>
      <c r="C62" s="21" t="s">
        <v>172</v>
      </c>
      <c r="D62" s="22">
        <f>D63+D68</f>
        <v>75000</v>
      </c>
      <c r="E62" s="22">
        <f>E63+E68</f>
        <v>319504</v>
      </c>
      <c r="F62" s="22">
        <f>G62+H62</f>
        <v>297194</v>
      </c>
      <c r="G62" s="22">
        <f>G63+G68</f>
        <v>0</v>
      </c>
      <c r="H62" s="22">
        <f>H63+H68</f>
        <v>297194</v>
      </c>
      <c r="I62" s="22">
        <f>I63+I68</f>
        <v>297194</v>
      </c>
      <c r="J62" s="22">
        <f>J63+J68</f>
        <v>0</v>
      </c>
      <c r="K62" s="22">
        <f>F62-I62-J62</f>
        <v>0</v>
      </c>
    </row>
    <row r="63" spans="1:11" s="7" customFormat="1" ht="75" x14ac:dyDescent="0.25">
      <c r="A63" s="21" t="s">
        <v>173</v>
      </c>
      <c r="B63" s="21" t="s">
        <v>174</v>
      </c>
      <c r="C63" s="21" t="s">
        <v>175</v>
      </c>
      <c r="D63" s="22">
        <f>+D64+D65+D66+D67</f>
        <v>75000</v>
      </c>
      <c r="E63" s="22">
        <f>+E64+E65+E66+E67</f>
        <v>176784</v>
      </c>
      <c r="F63" s="22">
        <f>G63+H63</f>
        <v>154474</v>
      </c>
      <c r="G63" s="22">
        <f>+G64+G65+G66+G67</f>
        <v>0</v>
      </c>
      <c r="H63" s="22">
        <f>+H64+H65+H66+H67</f>
        <v>154474</v>
      </c>
      <c r="I63" s="22">
        <f>+I64+I65+I66+I67</f>
        <v>154474</v>
      </c>
      <c r="J63" s="22">
        <f>+J64+J65+J66+J67</f>
        <v>0</v>
      </c>
      <c r="K63" s="22">
        <f>F63-I63-J63</f>
        <v>0</v>
      </c>
    </row>
    <row r="64" spans="1:11" s="7" customFormat="1" ht="33" x14ac:dyDescent="0.25">
      <c r="A64" s="21" t="s">
        <v>176</v>
      </c>
      <c r="B64" s="21" t="s">
        <v>177</v>
      </c>
      <c r="C64" s="21" t="s">
        <v>178</v>
      </c>
      <c r="D64" s="22">
        <v>15000</v>
      </c>
      <c r="E64" s="22">
        <v>15000</v>
      </c>
      <c r="F64" s="22">
        <f>G64+H64</f>
        <v>1058</v>
      </c>
      <c r="G64" s="22">
        <v>0</v>
      </c>
      <c r="H64" s="22">
        <v>1058</v>
      </c>
      <c r="I64" s="22">
        <v>1058</v>
      </c>
      <c r="J64" s="22">
        <v>0</v>
      </c>
      <c r="K64" s="22">
        <f>F64-I64-J64</f>
        <v>0</v>
      </c>
    </row>
    <row r="65" spans="1:12" s="7" customFormat="1" ht="22.5" x14ac:dyDescent="0.25">
      <c r="A65" s="21" t="s">
        <v>179</v>
      </c>
      <c r="B65" s="21" t="s">
        <v>180</v>
      </c>
      <c r="C65" s="21" t="s">
        <v>181</v>
      </c>
      <c r="D65" s="22">
        <v>60000</v>
      </c>
      <c r="E65" s="22">
        <v>60000</v>
      </c>
      <c r="F65" s="22">
        <f>G65+H65</f>
        <v>51633</v>
      </c>
      <c r="G65" s="22">
        <v>0</v>
      </c>
      <c r="H65" s="22">
        <v>51633</v>
      </c>
      <c r="I65" s="22">
        <v>51633</v>
      </c>
      <c r="J65" s="22">
        <v>0</v>
      </c>
      <c r="K65" s="22">
        <f>F65-I65-J65</f>
        <v>0</v>
      </c>
    </row>
    <row r="66" spans="1:12" s="7" customFormat="1" ht="43.5" x14ac:dyDescent="0.25">
      <c r="A66" s="21" t="s">
        <v>182</v>
      </c>
      <c r="B66" s="21" t="s">
        <v>183</v>
      </c>
      <c r="C66" s="21" t="s">
        <v>184</v>
      </c>
      <c r="D66" s="22">
        <v>0</v>
      </c>
      <c r="E66" s="22">
        <v>65099</v>
      </c>
      <c r="F66" s="22">
        <f>G66+H66</f>
        <v>0</v>
      </c>
      <c r="G66" s="22">
        <v>0</v>
      </c>
      <c r="H66" s="22">
        <v>0</v>
      </c>
      <c r="I66" s="22">
        <v>0</v>
      </c>
      <c r="J66" s="22">
        <v>0</v>
      </c>
      <c r="K66" s="22">
        <f>F66-I66-J66</f>
        <v>0</v>
      </c>
    </row>
    <row r="67" spans="1:12" s="7" customFormat="1" ht="22.5" x14ac:dyDescent="0.25">
      <c r="A67" s="21" t="s">
        <v>185</v>
      </c>
      <c r="B67" s="21" t="s">
        <v>186</v>
      </c>
      <c r="C67" s="21" t="s">
        <v>187</v>
      </c>
      <c r="D67" s="22">
        <v>0</v>
      </c>
      <c r="E67" s="22">
        <v>36685</v>
      </c>
      <c r="F67" s="22">
        <f>G67+H67</f>
        <v>101783</v>
      </c>
      <c r="G67" s="22">
        <v>0</v>
      </c>
      <c r="H67" s="22">
        <v>101783</v>
      </c>
      <c r="I67" s="22">
        <v>101783</v>
      </c>
      <c r="J67" s="22">
        <v>0</v>
      </c>
      <c r="K67" s="22">
        <f>F67-I67-J67</f>
        <v>0</v>
      </c>
    </row>
    <row r="68" spans="1:12" s="7" customFormat="1" ht="33" x14ac:dyDescent="0.25">
      <c r="A68" s="21" t="s">
        <v>188</v>
      </c>
      <c r="B68" s="21" t="s">
        <v>189</v>
      </c>
      <c r="C68" s="21" t="s">
        <v>190</v>
      </c>
      <c r="D68" s="22">
        <f>+D69+D70</f>
        <v>0</v>
      </c>
      <c r="E68" s="22">
        <f>+E69+E70</f>
        <v>142720</v>
      </c>
      <c r="F68" s="22">
        <f>G68+H68</f>
        <v>142720</v>
      </c>
      <c r="G68" s="22">
        <f>+G69+G70</f>
        <v>0</v>
      </c>
      <c r="H68" s="22">
        <f>+H69+H70</f>
        <v>142720</v>
      </c>
      <c r="I68" s="22">
        <f>+I69+I70</f>
        <v>142720</v>
      </c>
      <c r="J68" s="22">
        <f>+J69+J70</f>
        <v>0</v>
      </c>
      <c r="K68" s="22">
        <f>F68-I68-J68</f>
        <v>0</v>
      </c>
    </row>
    <row r="69" spans="1:12" s="7" customFormat="1" ht="33" x14ac:dyDescent="0.25">
      <c r="A69" s="21" t="s">
        <v>191</v>
      </c>
      <c r="B69" s="21" t="s">
        <v>192</v>
      </c>
      <c r="C69" s="21" t="s">
        <v>193</v>
      </c>
      <c r="D69" s="22">
        <v>0</v>
      </c>
      <c r="E69" s="22">
        <v>100000</v>
      </c>
      <c r="F69" s="22">
        <f>G69+H69</f>
        <v>100000</v>
      </c>
      <c r="G69" s="22">
        <v>0</v>
      </c>
      <c r="H69" s="22">
        <v>100000</v>
      </c>
      <c r="I69" s="22">
        <v>100000</v>
      </c>
      <c r="J69" s="22">
        <v>0</v>
      </c>
      <c r="K69" s="22">
        <f>F69-I69-J69</f>
        <v>0</v>
      </c>
    </row>
    <row r="70" spans="1:12" s="7" customFormat="1" ht="43.5" x14ac:dyDescent="0.25">
      <c r="A70" s="21" t="s">
        <v>194</v>
      </c>
      <c r="B70" s="21" t="s">
        <v>195</v>
      </c>
      <c r="C70" s="21" t="s">
        <v>196</v>
      </c>
      <c r="D70" s="22">
        <v>0</v>
      </c>
      <c r="E70" s="22">
        <v>42720</v>
      </c>
      <c r="F70" s="22">
        <f>G70+H70</f>
        <v>42720</v>
      </c>
      <c r="G70" s="22">
        <v>0</v>
      </c>
      <c r="H70" s="22">
        <v>42720</v>
      </c>
      <c r="I70" s="22">
        <v>42720</v>
      </c>
      <c r="J70" s="22">
        <v>0</v>
      </c>
      <c r="K70" s="22">
        <f>F70-I70-J70</f>
        <v>0</v>
      </c>
    </row>
    <row r="71" spans="1:12" s="7" customFormat="1" ht="43.5" x14ac:dyDescent="0.25">
      <c r="A71" s="21" t="s">
        <v>197</v>
      </c>
      <c r="B71" s="21" t="s">
        <v>198</v>
      </c>
      <c r="C71" s="21" t="s">
        <v>199</v>
      </c>
      <c r="D71" s="22">
        <f>+D72</f>
        <v>0</v>
      </c>
      <c r="E71" s="22">
        <f>+E72</f>
        <v>229697</v>
      </c>
      <c r="F71" s="22">
        <f>G71+H71</f>
        <v>229697</v>
      </c>
      <c r="G71" s="22">
        <f>+G72</f>
        <v>0</v>
      </c>
      <c r="H71" s="22">
        <f>+H72</f>
        <v>229697</v>
      </c>
      <c r="I71" s="22">
        <f>+I72</f>
        <v>229697</v>
      </c>
      <c r="J71" s="22">
        <f>+J72</f>
        <v>0</v>
      </c>
      <c r="K71" s="22">
        <f>F71-I71-J71</f>
        <v>0</v>
      </c>
    </row>
    <row r="72" spans="1:12" s="7" customFormat="1" ht="43.5" x14ac:dyDescent="0.25">
      <c r="A72" s="21" t="s">
        <v>200</v>
      </c>
      <c r="B72" s="21" t="s">
        <v>201</v>
      </c>
      <c r="C72" s="21" t="s">
        <v>202</v>
      </c>
      <c r="D72" s="22">
        <f>D73</f>
        <v>0</v>
      </c>
      <c r="E72" s="22">
        <f>E73</f>
        <v>229697</v>
      </c>
      <c r="F72" s="22">
        <f>G72+H72</f>
        <v>229697</v>
      </c>
      <c r="G72" s="22">
        <f>G73</f>
        <v>0</v>
      </c>
      <c r="H72" s="22">
        <f>H73</f>
        <v>229697</v>
      </c>
      <c r="I72" s="22">
        <f>I73</f>
        <v>229697</v>
      </c>
      <c r="J72" s="22">
        <f>J73</f>
        <v>0</v>
      </c>
      <c r="K72" s="22">
        <f>F72-I72-J72</f>
        <v>0</v>
      </c>
    </row>
    <row r="73" spans="1:12" s="7" customFormat="1" ht="22.5" x14ac:dyDescent="0.25">
      <c r="A73" s="21" t="s">
        <v>203</v>
      </c>
      <c r="B73" s="21" t="s">
        <v>204</v>
      </c>
      <c r="C73" s="21" t="s">
        <v>205</v>
      </c>
      <c r="D73" s="22">
        <v>0</v>
      </c>
      <c r="E73" s="22">
        <v>229697</v>
      </c>
      <c r="F73" s="22">
        <f>G73+H73</f>
        <v>229697</v>
      </c>
      <c r="G73" s="22">
        <v>0</v>
      </c>
      <c r="H73" s="22">
        <v>229697</v>
      </c>
      <c r="I73" s="22">
        <v>229697</v>
      </c>
      <c r="J73" s="22">
        <v>0</v>
      </c>
      <c r="K73" s="22">
        <f>F73-I73-J73</f>
        <v>0</v>
      </c>
    </row>
    <row r="74" spans="1:12" s="7" customFormat="1" x14ac:dyDescent="0.25">
      <c r="A74" s="19"/>
      <c r="B74" s="19"/>
      <c r="C74" s="19"/>
      <c r="D74" s="20"/>
      <c r="E74" s="20"/>
      <c r="F74" s="20"/>
      <c r="G74" s="20"/>
      <c r="H74" s="20"/>
      <c r="I74" s="20"/>
      <c r="J74" s="20"/>
      <c r="K74" s="20"/>
    </row>
    <row r="75" spans="1:12" x14ac:dyDescent="0.25">
      <c r="A75" s="24" t="s">
        <v>206</v>
      </c>
      <c r="B75" s="24"/>
      <c r="C75" s="24"/>
      <c r="D75" s="24"/>
      <c r="E75" s="24" t="s">
        <v>208</v>
      </c>
      <c r="F75" s="24"/>
      <c r="G75" s="24"/>
      <c r="H75" s="24"/>
      <c r="I75" s="24" t="s">
        <v>209</v>
      </c>
      <c r="J75" s="24"/>
      <c r="K75" s="24"/>
      <c r="L75" s="24"/>
    </row>
    <row r="76" spans="1:12" x14ac:dyDescent="0.25">
      <c r="A76" s="3" t="s">
        <v>207</v>
      </c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149" spans="1:20" x14ac:dyDescent="0.25">
      <c r="A149" s="23"/>
      <c r="B149" s="23"/>
      <c r="C149" s="23"/>
      <c r="D149" s="23"/>
      <c r="I149" s="23"/>
      <c r="J149" s="23"/>
      <c r="K149" s="23"/>
      <c r="L149" s="23"/>
      <c r="Q149" s="23"/>
      <c r="R149" s="23"/>
      <c r="S149" s="23"/>
      <c r="T149" s="23"/>
    </row>
  </sheetData>
  <mergeCells count="23">
    <mergeCell ref="A75:D75"/>
    <mergeCell ref="A76:D76"/>
    <mergeCell ref="E75:H75"/>
    <mergeCell ref="E76:H76"/>
    <mergeCell ref="I75:L75"/>
    <mergeCell ref="I76:L76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210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211</v>
      </c>
      <c r="C12" s="21" t="s">
        <v>22</v>
      </c>
      <c r="D12" s="22">
        <f>D13+D60</f>
        <v>2632900</v>
      </c>
      <c r="E12" s="22">
        <f>E13+E60</f>
        <v>3056350</v>
      </c>
      <c r="F12" s="22">
        <f>G12+H12</f>
        <v>4902703</v>
      </c>
      <c r="G12" s="22">
        <f>G13+G60</f>
        <v>1510085</v>
      </c>
      <c r="H12" s="22">
        <f>H13+H60</f>
        <v>3392618</v>
      </c>
      <c r="I12" s="22">
        <f>I13+I60</f>
        <v>3224721</v>
      </c>
      <c r="J12" s="22">
        <f>J13+J60</f>
        <v>101082</v>
      </c>
      <c r="K12" s="22">
        <f>F12-I12-J12</f>
        <v>1576900</v>
      </c>
    </row>
    <row r="13" spans="1:11" s="7" customFormat="1" x14ac:dyDescent="0.25">
      <c r="A13" s="21" t="s">
        <v>23</v>
      </c>
      <c r="B13" s="21" t="s">
        <v>27</v>
      </c>
      <c r="C13" s="21" t="s">
        <v>28</v>
      </c>
      <c r="D13" s="22">
        <f>D14+D46</f>
        <v>2557900</v>
      </c>
      <c r="E13" s="22">
        <f>E14+E46</f>
        <v>2773531</v>
      </c>
      <c r="F13" s="22">
        <f>G13+H13</f>
        <v>4707292</v>
      </c>
      <c r="G13" s="22">
        <f>G14+G46</f>
        <v>1510085</v>
      </c>
      <c r="H13" s="22">
        <f>H14+H46</f>
        <v>3197207</v>
      </c>
      <c r="I13" s="22">
        <f>I14+I46</f>
        <v>3029310</v>
      </c>
      <c r="J13" s="22">
        <f>J14+J46</f>
        <v>101082</v>
      </c>
      <c r="K13" s="22">
        <f>F13-I13-J13</f>
        <v>1576900</v>
      </c>
    </row>
    <row r="14" spans="1:11" s="7" customFormat="1" ht="22.5" x14ac:dyDescent="0.25">
      <c r="A14" s="21" t="s">
        <v>26</v>
      </c>
      <c r="B14" s="21" t="s">
        <v>30</v>
      </c>
      <c r="C14" s="21" t="s">
        <v>31</v>
      </c>
      <c r="D14" s="22">
        <f>D15+D23+D33+D43</f>
        <v>2397900</v>
      </c>
      <c r="E14" s="22">
        <f>E15+E23+E33+E43</f>
        <v>2760510</v>
      </c>
      <c r="F14" s="22">
        <f>G14+H14</f>
        <v>3798807</v>
      </c>
      <c r="G14" s="22">
        <f>G15+G23+G33+G43</f>
        <v>807016</v>
      </c>
      <c r="H14" s="22">
        <f>H15+H23+H33+H43</f>
        <v>2991791</v>
      </c>
      <c r="I14" s="22">
        <f>I15+I23+I33+I43</f>
        <v>2919846</v>
      </c>
      <c r="J14" s="22">
        <f>J15+J23+J33+J43</f>
        <v>24331</v>
      </c>
      <c r="K14" s="22">
        <f>F14-I14-J14</f>
        <v>854630</v>
      </c>
    </row>
    <row r="15" spans="1:11" s="7" customFormat="1" ht="22.5" x14ac:dyDescent="0.25">
      <c r="A15" s="21" t="s">
        <v>29</v>
      </c>
      <c r="B15" s="21" t="s">
        <v>33</v>
      </c>
      <c r="C15" s="21" t="s">
        <v>34</v>
      </c>
      <c r="D15" s="22">
        <f>+D16</f>
        <v>350000</v>
      </c>
      <c r="E15" s="22">
        <f>+E16</f>
        <v>514300</v>
      </c>
      <c r="F15" s="22">
        <f>G15+H15</f>
        <v>421869</v>
      </c>
      <c r="G15" s="22">
        <f>+G16</f>
        <v>0</v>
      </c>
      <c r="H15" s="22">
        <f>+H16</f>
        <v>421869</v>
      </c>
      <c r="I15" s="22">
        <f>+I16</f>
        <v>421869</v>
      </c>
      <c r="J15" s="22">
        <f>+J16</f>
        <v>0</v>
      </c>
      <c r="K15" s="22">
        <f>F15-I15-J15</f>
        <v>0</v>
      </c>
    </row>
    <row r="16" spans="1:11" s="7" customFormat="1" ht="33" x14ac:dyDescent="0.25">
      <c r="A16" s="21" t="s">
        <v>212</v>
      </c>
      <c r="B16" s="21" t="s">
        <v>36</v>
      </c>
      <c r="C16" s="21" t="s">
        <v>37</v>
      </c>
      <c r="D16" s="22">
        <f>D17+D19</f>
        <v>350000</v>
      </c>
      <c r="E16" s="22">
        <f>E17+E19</f>
        <v>514300</v>
      </c>
      <c r="F16" s="22">
        <f>G16+H16</f>
        <v>421869</v>
      </c>
      <c r="G16" s="22">
        <f>G17+G19</f>
        <v>0</v>
      </c>
      <c r="H16" s="22">
        <f>H17+H19</f>
        <v>421869</v>
      </c>
      <c r="I16" s="22">
        <f>I17+I19</f>
        <v>421869</v>
      </c>
      <c r="J16" s="22">
        <f>J17+J19</f>
        <v>0</v>
      </c>
      <c r="K16" s="22">
        <f>F16-I16-J16</f>
        <v>0</v>
      </c>
    </row>
    <row r="17" spans="1:11" s="7" customFormat="1" x14ac:dyDescent="0.25">
      <c r="A17" s="21" t="s">
        <v>35</v>
      </c>
      <c r="B17" s="21" t="s">
        <v>39</v>
      </c>
      <c r="C17" s="21" t="s">
        <v>40</v>
      </c>
      <c r="D17" s="22">
        <f>+D18</f>
        <v>5000</v>
      </c>
      <c r="E17" s="22">
        <f>+E18</f>
        <v>5000</v>
      </c>
      <c r="F17" s="22">
        <f>G17+H17</f>
        <v>3163</v>
      </c>
      <c r="G17" s="22">
        <f>+G18</f>
        <v>0</v>
      </c>
      <c r="H17" s="22">
        <f>+H18</f>
        <v>3163</v>
      </c>
      <c r="I17" s="22">
        <f>+I18</f>
        <v>3163</v>
      </c>
      <c r="J17" s="22">
        <f>+J18</f>
        <v>0</v>
      </c>
      <c r="K17" s="22">
        <f>F17-I17-J17</f>
        <v>0</v>
      </c>
    </row>
    <row r="18" spans="1:11" s="7" customFormat="1" ht="22.5" x14ac:dyDescent="0.25">
      <c r="A18" s="21" t="s">
        <v>213</v>
      </c>
      <c r="B18" s="21" t="s">
        <v>42</v>
      </c>
      <c r="C18" s="21" t="s">
        <v>43</v>
      </c>
      <c r="D18" s="22">
        <v>5000</v>
      </c>
      <c r="E18" s="22">
        <v>5000</v>
      </c>
      <c r="F18" s="22">
        <f>G18+H18</f>
        <v>3163</v>
      </c>
      <c r="G18" s="22">
        <v>0</v>
      </c>
      <c r="H18" s="22">
        <v>3163</v>
      </c>
      <c r="I18" s="22">
        <v>3163</v>
      </c>
      <c r="J18" s="22">
        <v>0</v>
      </c>
      <c r="K18" s="22">
        <f>F18-I18-J18</f>
        <v>0</v>
      </c>
    </row>
    <row r="19" spans="1:11" s="7" customFormat="1" ht="22.5" x14ac:dyDescent="0.25">
      <c r="A19" s="21" t="s">
        <v>41</v>
      </c>
      <c r="B19" s="21" t="s">
        <v>45</v>
      </c>
      <c r="C19" s="21" t="s">
        <v>46</v>
      </c>
      <c r="D19" s="22">
        <f>D20+D21+D22</f>
        <v>345000</v>
      </c>
      <c r="E19" s="22">
        <f>E20+E21+E22</f>
        <v>509300</v>
      </c>
      <c r="F19" s="22">
        <f>G19+H19</f>
        <v>418706</v>
      </c>
      <c r="G19" s="22">
        <f>G20+G21+G22</f>
        <v>0</v>
      </c>
      <c r="H19" s="22">
        <f>H20+H21+H22</f>
        <v>418706</v>
      </c>
      <c r="I19" s="22">
        <f>I20+I21+I22</f>
        <v>418706</v>
      </c>
      <c r="J19" s="22">
        <f>J20+J21+J22</f>
        <v>0</v>
      </c>
      <c r="K19" s="22">
        <f>F19-I19-J19</f>
        <v>0</v>
      </c>
    </row>
    <row r="20" spans="1:11" s="7" customFormat="1" x14ac:dyDescent="0.25">
      <c r="A20" s="21" t="s">
        <v>44</v>
      </c>
      <c r="B20" s="21" t="s">
        <v>48</v>
      </c>
      <c r="C20" s="21" t="s">
        <v>49</v>
      </c>
      <c r="D20" s="22">
        <v>200000</v>
      </c>
      <c r="E20" s="22">
        <v>200000</v>
      </c>
      <c r="F20" s="22">
        <f>G20+H20</f>
        <v>117182</v>
      </c>
      <c r="G20" s="22">
        <v>0</v>
      </c>
      <c r="H20" s="22">
        <v>117182</v>
      </c>
      <c r="I20" s="22">
        <v>117182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47</v>
      </c>
      <c r="B21" s="21" t="s">
        <v>51</v>
      </c>
      <c r="C21" s="21" t="s">
        <v>52</v>
      </c>
      <c r="D21" s="22">
        <v>145000</v>
      </c>
      <c r="E21" s="22">
        <v>209300</v>
      </c>
      <c r="F21" s="22">
        <f>G21+H21</f>
        <v>221781</v>
      </c>
      <c r="G21" s="22">
        <v>0</v>
      </c>
      <c r="H21" s="22">
        <v>221781</v>
      </c>
      <c r="I21" s="22">
        <v>221781</v>
      </c>
      <c r="J21" s="22">
        <v>0</v>
      </c>
      <c r="K21" s="22">
        <f>F21-I21-J21</f>
        <v>0</v>
      </c>
    </row>
    <row r="22" spans="1:11" s="7" customFormat="1" ht="22.5" x14ac:dyDescent="0.25">
      <c r="A22" s="21" t="s">
        <v>50</v>
      </c>
      <c r="B22" s="21" t="s">
        <v>54</v>
      </c>
      <c r="C22" s="21" t="s">
        <v>55</v>
      </c>
      <c r="D22" s="22">
        <v>0</v>
      </c>
      <c r="E22" s="22">
        <v>100000</v>
      </c>
      <c r="F22" s="22">
        <f>G22+H22</f>
        <v>79743</v>
      </c>
      <c r="G22" s="22">
        <v>0</v>
      </c>
      <c r="H22" s="22">
        <v>79743</v>
      </c>
      <c r="I22" s="22">
        <v>79743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214</v>
      </c>
      <c r="B23" s="21" t="s">
        <v>57</v>
      </c>
      <c r="C23" s="21" t="s">
        <v>58</v>
      </c>
      <c r="D23" s="22">
        <f>D24</f>
        <v>265000</v>
      </c>
      <c r="E23" s="22">
        <f>E24</f>
        <v>265000</v>
      </c>
      <c r="F23" s="22">
        <f>G23+H23</f>
        <v>969793</v>
      </c>
      <c r="G23" s="22">
        <f>G24</f>
        <v>707495</v>
      </c>
      <c r="H23" s="22">
        <f>H24</f>
        <v>262298</v>
      </c>
      <c r="I23" s="22">
        <f>I24</f>
        <v>218791</v>
      </c>
      <c r="J23" s="22">
        <f>J24</f>
        <v>21562</v>
      </c>
      <c r="K23" s="22">
        <f>F23-I23-J23</f>
        <v>729440</v>
      </c>
    </row>
    <row r="24" spans="1:11" s="7" customFormat="1" ht="22.5" x14ac:dyDescent="0.25">
      <c r="A24" s="21" t="s">
        <v>56</v>
      </c>
      <c r="B24" s="21" t="s">
        <v>60</v>
      </c>
      <c r="C24" s="21" t="s">
        <v>61</v>
      </c>
      <c r="D24" s="22">
        <f>D25+D28+D32</f>
        <v>265000</v>
      </c>
      <c r="E24" s="22">
        <f>E25+E28+E32</f>
        <v>265000</v>
      </c>
      <c r="F24" s="22">
        <f>G24+H24</f>
        <v>969793</v>
      </c>
      <c r="G24" s="22">
        <f>G25+G28+G32</f>
        <v>707495</v>
      </c>
      <c r="H24" s="22">
        <f>H25+H28+H32</f>
        <v>262298</v>
      </c>
      <c r="I24" s="22">
        <f>I25+I28+I32</f>
        <v>218791</v>
      </c>
      <c r="J24" s="22">
        <f>J25+J28+J32</f>
        <v>21562</v>
      </c>
      <c r="K24" s="22">
        <f>F24-I24-J24</f>
        <v>729440</v>
      </c>
    </row>
    <row r="25" spans="1:11" s="7" customFormat="1" ht="22.5" x14ac:dyDescent="0.25">
      <c r="A25" s="21" t="s">
        <v>59</v>
      </c>
      <c r="B25" s="21" t="s">
        <v>63</v>
      </c>
      <c r="C25" s="21" t="s">
        <v>64</v>
      </c>
      <c r="D25" s="22">
        <f>D26+D27</f>
        <v>51500</v>
      </c>
      <c r="E25" s="22">
        <f>E26+E27</f>
        <v>51500</v>
      </c>
      <c r="F25" s="22">
        <f>G25+H25</f>
        <v>99902</v>
      </c>
      <c r="G25" s="22">
        <f>G26+G27</f>
        <v>45795</v>
      </c>
      <c r="H25" s="22">
        <f>H26+H27</f>
        <v>54107</v>
      </c>
      <c r="I25" s="22">
        <f>I26+I27</f>
        <v>34468</v>
      </c>
      <c r="J25" s="22">
        <f>J26+J27</f>
        <v>9416</v>
      </c>
      <c r="K25" s="22">
        <f>F25-I25-J25</f>
        <v>56018</v>
      </c>
    </row>
    <row r="26" spans="1:11" s="7" customFormat="1" x14ac:dyDescent="0.25">
      <c r="A26" s="21" t="s">
        <v>62</v>
      </c>
      <c r="B26" s="21" t="s">
        <v>66</v>
      </c>
      <c r="C26" s="21" t="s">
        <v>67</v>
      </c>
      <c r="D26" s="22">
        <v>50000</v>
      </c>
      <c r="E26" s="22">
        <v>50000</v>
      </c>
      <c r="F26" s="22">
        <f>G26+H26</f>
        <v>71669</v>
      </c>
      <c r="G26" s="22">
        <v>32052</v>
      </c>
      <c r="H26" s="22">
        <v>39617</v>
      </c>
      <c r="I26" s="22">
        <v>31304</v>
      </c>
      <c r="J26" s="22">
        <v>3636</v>
      </c>
      <c r="K26" s="22">
        <f>F26-I26-J26</f>
        <v>36729</v>
      </c>
    </row>
    <row r="27" spans="1:11" s="7" customFormat="1" x14ac:dyDescent="0.25">
      <c r="A27" s="21" t="s">
        <v>65</v>
      </c>
      <c r="B27" s="21" t="s">
        <v>69</v>
      </c>
      <c r="C27" s="21" t="s">
        <v>70</v>
      </c>
      <c r="D27" s="22">
        <v>1500</v>
      </c>
      <c r="E27" s="22">
        <v>1500</v>
      </c>
      <c r="F27" s="22">
        <f>G27+H27</f>
        <v>28233</v>
      </c>
      <c r="G27" s="22">
        <v>13743</v>
      </c>
      <c r="H27" s="22">
        <v>14490</v>
      </c>
      <c r="I27" s="22">
        <v>3164</v>
      </c>
      <c r="J27" s="22">
        <v>5780</v>
      </c>
      <c r="K27" s="22">
        <f>F27-I27-J27</f>
        <v>19289</v>
      </c>
    </row>
    <row r="28" spans="1:11" s="7" customFormat="1" ht="22.5" x14ac:dyDescent="0.25">
      <c r="A28" s="21" t="s">
        <v>68</v>
      </c>
      <c r="B28" s="21" t="s">
        <v>72</v>
      </c>
      <c r="C28" s="21" t="s">
        <v>73</v>
      </c>
      <c r="D28" s="22">
        <f>D29+D30+D31</f>
        <v>210500</v>
      </c>
      <c r="E28" s="22">
        <f>E29+E30+E31</f>
        <v>210500</v>
      </c>
      <c r="F28" s="22">
        <f>G28+H28</f>
        <v>869056</v>
      </c>
      <c r="G28" s="22">
        <f>G29+G30+G31</f>
        <v>661700</v>
      </c>
      <c r="H28" s="22">
        <f>H29+H30+H31</f>
        <v>207356</v>
      </c>
      <c r="I28" s="22">
        <f>I29+I30+I31</f>
        <v>183488</v>
      </c>
      <c r="J28" s="22">
        <f>J29+J30+J31</f>
        <v>12146</v>
      </c>
      <c r="K28" s="22">
        <f>F28-I28-J28</f>
        <v>673422</v>
      </c>
    </row>
    <row r="29" spans="1:11" s="7" customFormat="1" ht="22.5" x14ac:dyDescent="0.25">
      <c r="A29" s="21" t="s">
        <v>71</v>
      </c>
      <c r="B29" s="21" t="s">
        <v>75</v>
      </c>
      <c r="C29" s="21" t="s">
        <v>76</v>
      </c>
      <c r="D29" s="22">
        <v>60000</v>
      </c>
      <c r="E29" s="22">
        <v>60000</v>
      </c>
      <c r="F29" s="22">
        <f>G29+H29</f>
        <v>198112</v>
      </c>
      <c r="G29" s="22">
        <v>141288</v>
      </c>
      <c r="H29" s="22">
        <v>56824</v>
      </c>
      <c r="I29" s="22">
        <v>49840</v>
      </c>
      <c r="J29" s="22">
        <v>4695</v>
      </c>
      <c r="K29" s="22">
        <f>F29-I29-J29</f>
        <v>143577</v>
      </c>
    </row>
    <row r="30" spans="1:11" s="7" customFormat="1" ht="22.5" x14ac:dyDescent="0.25">
      <c r="A30" s="21" t="s">
        <v>74</v>
      </c>
      <c r="B30" s="21" t="s">
        <v>78</v>
      </c>
      <c r="C30" s="21" t="s">
        <v>79</v>
      </c>
      <c r="D30" s="22">
        <v>500</v>
      </c>
      <c r="E30" s="22">
        <v>500</v>
      </c>
      <c r="F30" s="22">
        <f>G30+H30</f>
        <v>617</v>
      </c>
      <c r="G30" s="22">
        <v>96</v>
      </c>
      <c r="H30" s="22">
        <v>521</v>
      </c>
      <c r="I30" s="22">
        <v>359</v>
      </c>
      <c r="J30" s="22">
        <v>109</v>
      </c>
      <c r="K30" s="22">
        <f>F30-I30-J30</f>
        <v>149</v>
      </c>
    </row>
    <row r="31" spans="1:11" s="7" customFormat="1" x14ac:dyDescent="0.25">
      <c r="A31" s="21" t="s">
        <v>77</v>
      </c>
      <c r="B31" s="21" t="s">
        <v>81</v>
      </c>
      <c r="C31" s="21" t="s">
        <v>82</v>
      </c>
      <c r="D31" s="22">
        <v>150000</v>
      </c>
      <c r="E31" s="22">
        <v>150000</v>
      </c>
      <c r="F31" s="22">
        <f>G31+H31</f>
        <v>670327</v>
      </c>
      <c r="G31" s="22">
        <v>520316</v>
      </c>
      <c r="H31" s="22">
        <v>150011</v>
      </c>
      <c r="I31" s="22">
        <v>133289</v>
      </c>
      <c r="J31" s="22">
        <v>7342</v>
      </c>
      <c r="K31" s="22">
        <f>F31-I31-J31</f>
        <v>529696</v>
      </c>
    </row>
    <row r="32" spans="1:11" s="7" customFormat="1" x14ac:dyDescent="0.25">
      <c r="A32" s="21" t="s">
        <v>80</v>
      </c>
      <c r="B32" s="21" t="s">
        <v>84</v>
      </c>
      <c r="C32" s="21" t="s">
        <v>85</v>
      </c>
      <c r="D32" s="22">
        <v>3000</v>
      </c>
      <c r="E32" s="22">
        <v>3000</v>
      </c>
      <c r="F32" s="22">
        <f>G32+H32</f>
        <v>835</v>
      </c>
      <c r="G32" s="22">
        <v>0</v>
      </c>
      <c r="H32" s="22">
        <v>835</v>
      </c>
      <c r="I32" s="22">
        <v>835</v>
      </c>
      <c r="J32" s="22">
        <v>0</v>
      </c>
      <c r="K32" s="22">
        <f>F32-I32-J32</f>
        <v>0</v>
      </c>
    </row>
    <row r="33" spans="1:11" s="7" customFormat="1" ht="22.5" x14ac:dyDescent="0.25">
      <c r="A33" s="21" t="s">
        <v>215</v>
      </c>
      <c r="B33" s="21" t="s">
        <v>87</v>
      </c>
      <c r="C33" s="21" t="s">
        <v>88</v>
      </c>
      <c r="D33" s="22">
        <f>D34+D38</f>
        <v>1775900</v>
      </c>
      <c r="E33" s="22">
        <f>E34+E38</f>
        <v>1974210</v>
      </c>
      <c r="F33" s="22">
        <f>G33+H33</f>
        <v>2397187</v>
      </c>
      <c r="G33" s="22">
        <f>G34+G38</f>
        <v>99294</v>
      </c>
      <c r="H33" s="22">
        <f>H34+H38</f>
        <v>2297893</v>
      </c>
      <c r="I33" s="22">
        <f>I34+I38</f>
        <v>2269626</v>
      </c>
      <c r="J33" s="22">
        <f>J34+J38</f>
        <v>2704</v>
      </c>
      <c r="K33" s="22">
        <f>F33-I33-J33</f>
        <v>124857</v>
      </c>
    </row>
    <row r="34" spans="1:11" s="7" customFormat="1" ht="22.5" x14ac:dyDescent="0.25">
      <c r="A34" s="21" t="s">
        <v>86</v>
      </c>
      <c r="B34" s="21" t="s">
        <v>90</v>
      </c>
      <c r="C34" s="21" t="s">
        <v>91</v>
      </c>
      <c r="D34" s="22">
        <f>+D35+D36+D37</f>
        <v>1726000</v>
      </c>
      <c r="E34" s="22">
        <f>+E35+E36+E37</f>
        <v>1870000</v>
      </c>
      <c r="F34" s="22">
        <f>G34+H34</f>
        <v>1870000</v>
      </c>
      <c r="G34" s="22">
        <f>+G35+G36+G37</f>
        <v>0</v>
      </c>
      <c r="H34" s="22">
        <f>+H35+H36+H37</f>
        <v>1870000</v>
      </c>
      <c r="I34" s="22">
        <f>+I35+I36+I37</f>
        <v>1870000</v>
      </c>
      <c r="J34" s="22">
        <f>+J35+J36+J37</f>
        <v>0</v>
      </c>
      <c r="K34" s="22">
        <f>F34-I34-J34</f>
        <v>0</v>
      </c>
    </row>
    <row r="35" spans="1:11" s="7" customFormat="1" ht="43.5" x14ac:dyDescent="0.25">
      <c r="A35" s="21" t="s">
        <v>216</v>
      </c>
      <c r="B35" s="21" t="s">
        <v>93</v>
      </c>
      <c r="C35" s="21" t="s">
        <v>94</v>
      </c>
      <c r="D35" s="22">
        <v>111000</v>
      </c>
      <c r="E35" s="22">
        <v>141000</v>
      </c>
      <c r="F35" s="22">
        <f>G35+H35</f>
        <v>141000</v>
      </c>
      <c r="G35" s="22">
        <v>0</v>
      </c>
      <c r="H35" s="22">
        <v>141000</v>
      </c>
      <c r="I35" s="22">
        <v>141000</v>
      </c>
      <c r="J35" s="22">
        <v>0</v>
      </c>
      <c r="K35" s="22">
        <f>F35-I35-J35</f>
        <v>0</v>
      </c>
    </row>
    <row r="36" spans="1:11" s="7" customFormat="1" ht="22.5" x14ac:dyDescent="0.25">
      <c r="A36" s="21" t="s">
        <v>217</v>
      </c>
      <c r="B36" s="21" t="s">
        <v>96</v>
      </c>
      <c r="C36" s="21" t="s">
        <v>97</v>
      </c>
      <c r="D36" s="22">
        <v>50000</v>
      </c>
      <c r="E36" s="22">
        <v>50000</v>
      </c>
      <c r="F36" s="22">
        <f>G36+H36</f>
        <v>50000</v>
      </c>
      <c r="G36" s="22">
        <v>0</v>
      </c>
      <c r="H36" s="22">
        <v>50000</v>
      </c>
      <c r="I36" s="22">
        <v>50000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95</v>
      </c>
      <c r="B37" s="21" t="s">
        <v>99</v>
      </c>
      <c r="C37" s="21" t="s">
        <v>100</v>
      </c>
      <c r="D37" s="22">
        <v>1565000</v>
      </c>
      <c r="E37" s="22">
        <v>1679000</v>
      </c>
      <c r="F37" s="22">
        <f>G37+H37</f>
        <v>1679000</v>
      </c>
      <c r="G37" s="22">
        <v>0</v>
      </c>
      <c r="H37" s="22">
        <v>1679000</v>
      </c>
      <c r="I37" s="22">
        <v>1679000</v>
      </c>
      <c r="J37" s="22">
        <v>0</v>
      </c>
      <c r="K37" s="22">
        <f>F37-I37-J37</f>
        <v>0</v>
      </c>
    </row>
    <row r="38" spans="1:11" s="7" customFormat="1" ht="33" x14ac:dyDescent="0.25">
      <c r="A38" s="21" t="s">
        <v>218</v>
      </c>
      <c r="B38" s="21" t="s">
        <v>102</v>
      </c>
      <c r="C38" s="21" t="s">
        <v>103</v>
      </c>
      <c r="D38" s="22">
        <f>D39+D42</f>
        <v>49900</v>
      </c>
      <c r="E38" s="22">
        <f>E39+E42</f>
        <v>104210</v>
      </c>
      <c r="F38" s="22">
        <f>G38+H38</f>
        <v>527187</v>
      </c>
      <c r="G38" s="22">
        <f>G39+G42</f>
        <v>99294</v>
      </c>
      <c r="H38" s="22">
        <f>H39+H42</f>
        <v>427893</v>
      </c>
      <c r="I38" s="22">
        <f>I39+I42</f>
        <v>399626</v>
      </c>
      <c r="J38" s="22">
        <f>J39+J42</f>
        <v>2704</v>
      </c>
      <c r="K38" s="22">
        <f>F38-I38-J38</f>
        <v>124857</v>
      </c>
    </row>
    <row r="39" spans="1:11" s="7" customFormat="1" ht="22.5" x14ac:dyDescent="0.25">
      <c r="A39" s="21" t="s">
        <v>219</v>
      </c>
      <c r="B39" s="21" t="s">
        <v>105</v>
      </c>
      <c r="C39" s="21" t="s">
        <v>106</v>
      </c>
      <c r="D39" s="22">
        <f>D40+D41</f>
        <v>49900</v>
      </c>
      <c r="E39" s="22">
        <f>E40+E41</f>
        <v>49900</v>
      </c>
      <c r="F39" s="22">
        <f>G39+H39</f>
        <v>177534</v>
      </c>
      <c r="G39" s="22">
        <f>G40+G41</f>
        <v>99294</v>
      </c>
      <c r="H39" s="22">
        <f>H40+H41</f>
        <v>78240</v>
      </c>
      <c r="I39" s="22">
        <f>I40+I41</f>
        <v>49973</v>
      </c>
      <c r="J39" s="22">
        <f>J40+J41</f>
        <v>2704</v>
      </c>
      <c r="K39" s="22">
        <f>F39-I39-J39</f>
        <v>124857</v>
      </c>
    </row>
    <row r="40" spans="1:11" s="7" customFormat="1" ht="22.5" x14ac:dyDescent="0.25">
      <c r="A40" s="21" t="s">
        <v>101</v>
      </c>
      <c r="B40" s="21" t="s">
        <v>108</v>
      </c>
      <c r="C40" s="21" t="s">
        <v>109</v>
      </c>
      <c r="D40" s="22">
        <v>47000</v>
      </c>
      <c r="E40" s="22">
        <v>47000</v>
      </c>
      <c r="F40" s="22">
        <f>G40+H40</f>
        <v>168924</v>
      </c>
      <c r="G40" s="22">
        <v>94156</v>
      </c>
      <c r="H40" s="22">
        <v>74768</v>
      </c>
      <c r="I40" s="22">
        <v>47371</v>
      </c>
      <c r="J40" s="22">
        <v>2662</v>
      </c>
      <c r="K40" s="22">
        <f>F40-I40-J40</f>
        <v>118891</v>
      </c>
    </row>
    <row r="41" spans="1:11" s="7" customFormat="1" ht="22.5" x14ac:dyDescent="0.25">
      <c r="A41" s="21" t="s">
        <v>104</v>
      </c>
      <c r="B41" s="21" t="s">
        <v>111</v>
      </c>
      <c r="C41" s="21" t="s">
        <v>112</v>
      </c>
      <c r="D41" s="22">
        <v>2900</v>
      </c>
      <c r="E41" s="22">
        <v>2900</v>
      </c>
      <c r="F41" s="22">
        <f>G41+H41</f>
        <v>8610</v>
      </c>
      <c r="G41" s="22">
        <v>5138</v>
      </c>
      <c r="H41" s="22">
        <v>3472</v>
      </c>
      <c r="I41" s="22">
        <v>2602</v>
      </c>
      <c r="J41" s="22">
        <v>42</v>
      </c>
      <c r="K41" s="22">
        <f>F41-I41-J41</f>
        <v>5966</v>
      </c>
    </row>
    <row r="42" spans="1:11" s="7" customFormat="1" ht="22.5" x14ac:dyDescent="0.25">
      <c r="A42" s="21" t="s">
        <v>107</v>
      </c>
      <c r="B42" s="21" t="s">
        <v>114</v>
      </c>
      <c r="C42" s="21" t="s">
        <v>115</v>
      </c>
      <c r="D42" s="22">
        <v>0</v>
      </c>
      <c r="E42" s="22">
        <v>54310</v>
      </c>
      <c r="F42" s="22">
        <f>G42+H42</f>
        <v>349653</v>
      </c>
      <c r="G42" s="22">
        <v>0</v>
      </c>
      <c r="H42" s="22">
        <v>349653</v>
      </c>
      <c r="I42" s="22">
        <v>349653</v>
      </c>
      <c r="J42" s="22">
        <v>0</v>
      </c>
      <c r="K42" s="22">
        <f>F42-I42-J42</f>
        <v>0</v>
      </c>
    </row>
    <row r="43" spans="1:11" s="7" customFormat="1" ht="22.5" x14ac:dyDescent="0.25">
      <c r="A43" s="21" t="s">
        <v>113</v>
      </c>
      <c r="B43" s="21" t="s">
        <v>117</v>
      </c>
      <c r="C43" s="21" t="s">
        <v>118</v>
      </c>
      <c r="D43" s="22">
        <f>D44</f>
        <v>7000</v>
      </c>
      <c r="E43" s="22">
        <f>E44</f>
        <v>7000</v>
      </c>
      <c r="F43" s="22">
        <f>G43+H43</f>
        <v>9958</v>
      </c>
      <c r="G43" s="22">
        <f>G44</f>
        <v>227</v>
      </c>
      <c r="H43" s="22">
        <f>H44</f>
        <v>9731</v>
      </c>
      <c r="I43" s="22">
        <f>I44</f>
        <v>9560</v>
      </c>
      <c r="J43" s="22">
        <f>J44</f>
        <v>65</v>
      </c>
      <c r="K43" s="22">
        <f>F43-I43-J43</f>
        <v>333</v>
      </c>
    </row>
    <row r="44" spans="1:11" s="7" customFormat="1" x14ac:dyDescent="0.25">
      <c r="A44" s="21" t="s">
        <v>220</v>
      </c>
      <c r="B44" s="21" t="s">
        <v>120</v>
      </c>
      <c r="C44" s="21" t="s">
        <v>121</v>
      </c>
      <c r="D44" s="22">
        <f>D45</f>
        <v>7000</v>
      </c>
      <c r="E44" s="22">
        <f>E45</f>
        <v>7000</v>
      </c>
      <c r="F44" s="22">
        <f>G44+H44</f>
        <v>9958</v>
      </c>
      <c r="G44" s="22">
        <f>G45</f>
        <v>227</v>
      </c>
      <c r="H44" s="22">
        <f>H45</f>
        <v>9731</v>
      </c>
      <c r="I44" s="22">
        <f>I45</f>
        <v>9560</v>
      </c>
      <c r="J44" s="22">
        <f>J45</f>
        <v>65</v>
      </c>
      <c r="K44" s="22">
        <f>F44-I44-J44</f>
        <v>333</v>
      </c>
    </row>
    <row r="45" spans="1:11" s="7" customFormat="1" x14ac:dyDescent="0.25">
      <c r="A45" s="21" t="s">
        <v>116</v>
      </c>
      <c r="B45" s="21" t="s">
        <v>123</v>
      </c>
      <c r="C45" s="21" t="s">
        <v>124</v>
      </c>
      <c r="D45" s="22">
        <v>7000</v>
      </c>
      <c r="E45" s="22">
        <v>7000</v>
      </c>
      <c r="F45" s="22">
        <f>G45+H45</f>
        <v>9958</v>
      </c>
      <c r="G45" s="22">
        <v>227</v>
      </c>
      <c r="H45" s="22">
        <v>9731</v>
      </c>
      <c r="I45" s="22">
        <v>9560</v>
      </c>
      <c r="J45" s="22">
        <v>65</v>
      </c>
      <c r="K45" s="22">
        <f>F45-I45-J45</f>
        <v>333</v>
      </c>
    </row>
    <row r="46" spans="1:11" s="7" customFormat="1" x14ac:dyDescent="0.25">
      <c r="A46" s="21" t="s">
        <v>119</v>
      </c>
      <c r="B46" s="21" t="s">
        <v>126</v>
      </c>
      <c r="C46" s="21" t="s">
        <v>127</v>
      </c>
      <c r="D46" s="22">
        <f>D47+D52</f>
        <v>160000</v>
      </c>
      <c r="E46" s="22">
        <f>E47+E52</f>
        <v>13021</v>
      </c>
      <c r="F46" s="22">
        <f>G46+H46</f>
        <v>908485</v>
      </c>
      <c r="G46" s="22">
        <f>G47+G52</f>
        <v>703069</v>
      </c>
      <c r="H46" s="22">
        <f>H47+H52</f>
        <v>205416</v>
      </c>
      <c r="I46" s="22">
        <f>I47+I52</f>
        <v>109464</v>
      </c>
      <c r="J46" s="22">
        <f>J47+J52</f>
        <v>76751</v>
      </c>
      <c r="K46" s="22">
        <f>F46-I46-J46</f>
        <v>722270</v>
      </c>
    </row>
    <row r="47" spans="1:11" s="7" customFormat="1" ht="22.5" x14ac:dyDescent="0.25">
      <c r="A47" s="21" t="s">
        <v>122</v>
      </c>
      <c r="B47" s="21" t="s">
        <v>129</v>
      </c>
      <c r="C47" s="21" t="s">
        <v>130</v>
      </c>
      <c r="D47" s="22">
        <f>D48</f>
        <v>55000</v>
      </c>
      <c r="E47" s="22">
        <f>E48</f>
        <v>55000</v>
      </c>
      <c r="F47" s="22">
        <f>G47+H47</f>
        <v>62332</v>
      </c>
      <c r="G47" s="22">
        <f>G48</f>
        <v>13888</v>
      </c>
      <c r="H47" s="22">
        <f>H48</f>
        <v>48444</v>
      </c>
      <c r="I47" s="22">
        <f>I48</f>
        <v>47764</v>
      </c>
      <c r="J47" s="22">
        <f>J48</f>
        <v>6</v>
      </c>
      <c r="K47" s="22">
        <f>F47-I47-J47</f>
        <v>14562</v>
      </c>
    </row>
    <row r="48" spans="1:11" s="7" customFormat="1" ht="22.5" x14ac:dyDescent="0.25">
      <c r="A48" s="21" t="s">
        <v>125</v>
      </c>
      <c r="B48" s="21" t="s">
        <v>132</v>
      </c>
      <c r="C48" s="21" t="s">
        <v>133</v>
      </c>
      <c r="D48" s="22">
        <f>+D49+D51</f>
        <v>55000</v>
      </c>
      <c r="E48" s="22">
        <f>+E49+E51</f>
        <v>55000</v>
      </c>
      <c r="F48" s="22">
        <f>G48+H48</f>
        <v>62332</v>
      </c>
      <c r="G48" s="22">
        <f>+G49+G51</f>
        <v>13888</v>
      </c>
      <c r="H48" s="22">
        <f>+H49+H51</f>
        <v>48444</v>
      </c>
      <c r="I48" s="22">
        <f>+I49+I51</f>
        <v>47764</v>
      </c>
      <c r="J48" s="22">
        <f>+J49+J51</f>
        <v>6</v>
      </c>
      <c r="K48" s="22">
        <f>F48-I48-J48</f>
        <v>14562</v>
      </c>
    </row>
    <row r="49" spans="1:11" s="7" customFormat="1" x14ac:dyDescent="0.25">
      <c r="A49" s="21" t="s">
        <v>221</v>
      </c>
      <c r="B49" s="21" t="s">
        <v>135</v>
      </c>
      <c r="C49" s="21" t="s">
        <v>136</v>
      </c>
      <c r="D49" s="22">
        <f>D50</f>
        <v>18000</v>
      </c>
      <c r="E49" s="22">
        <f>E50</f>
        <v>18000</v>
      </c>
      <c r="F49" s="22">
        <f>G49+H49</f>
        <v>36324</v>
      </c>
      <c r="G49" s="22">
        <f>G50</f>
        <v>13888</v>
      </c>
      <c r="H49" s="22">
        <f>H50</f>
        <v>22436</v>
      </c>
      <c r="I49" s="22">
        <f>I50</f>
        <v>21756</v>
      </c>
      <c r="J49" s="22">
        <f>J50</f>
        <v>6</v>
      </c>
      <c r="K49" s="22">
        <f>F49-I49-J49</f>
        <v>14562</v>
      </c>
    </row>
    <row r="50" spans="1:11" s="7" customFormat="1" ht="22.5" x14ac:dyDescent="0.25">
      <c r="A50" s="21" t="s">
        <v>222</v>
      </c>
      <c r="B50" s="21" t="s">
        <v>138</v>
      </c>
      <c r="C50" s="21" t="s">
        <v>139</v>
      </c>
      <c r="D50" s="22">
        <v>18000</v>
      </c>
      <c r="E50" s="22">
        <v>18000</v>
      </c>
      <c r="F50" s="22">
        <f>G50+H50</f>
        <v>36324</v>
      </c>
      <c r="G50" s="22">
        <v>13888</v>
      </c>
      <c r="H50" s="22">
        <v>22436</v>
      </c>
      <c r="I50" s="22">
        <v>21756</v>
      </c>
      <c r="J50" s="22">
        <v>6</v>
      </c>
      <c r="K50" s="22">
        <f>F50-I50-J50</f>
        <v>14562</v>
      </c>
    </row>
    <row r="51" spans="1:11" s="7" customFormat="1" x14ac:dyDescent="0.25">
      <c r="A51" s="21" t="s">
        <v>223</v>
      </c>
      <c r="B51" s="21" t="s">
        <v>141</v>
      </c>
      <c r="C51" s="21" t="s">
        <v>142</v>
      </c>
      <c r="D51" s="22">
        <v>37000</v>
      </c>
      <c r="E51" s="22">
        <v>37000</v>
      </c>
      <c r="F51" s="22">
        <f>G51+H51</f>
        <v>26008</v>
      </c>
      <c r="G51" s="22">
        <v>0</v>
      </c>
      <c r="H51" s="22">
        <v>26008</v>
      </c>
      <c r="I51" s="22">
        <v>26008</v>
      </c>
      <c r="J51" s="22">
        <v>0</v>
      </c>
      <c r="K51" s="22">
        <f>F51-I51-J51</f>
        <v>0</v>
      </c>
    </row>
    <row r="52" spans="1:11" s="7" customFormat="1" ht="22.5" x14ac:dyDescent="0.25">
      <c r="A52" s="21" t="s">
        <v>224</v>
      </c>
      <c r="B52" s="21" t="s">
        <v>144</v>
      </c>
      <c r="C52" s="21" t="s">
        <v>145</v>
      </c>
      <c r="D52" s="22">
        <f>+D53+D56+D58</f>
        <v>105000</v>
      </c>
      <c r="E52" s="22">
        <f>+E53+E56+E58</f>
        <v>-41979</v>
      </c>
      <c r="F52" s="22">
        <f>G52+H52</f>
        <v>846153</v>
      </c>
      <c r="G52" s="22">
        <f>+G53+G56+G58</f>
        <v>689181</v>
      </c>
      <c r="H52" s="22">
        <f>+H53+H56+H58</f>
        <v>156972</v>
      </c>
      <c r="I52" s="22">
        <f>+I53+I56+I58</f>
        <v>61700</v>
      </c>
      <c r="J52" s="22">
        <f>+J53+J56+J58</f>
        <v>76745</v>
      </c>
      <c r="K52" s="22">
        <f>F52-I52-J52</f>
        <v>707708</v>
      </c>
    </row>
    <row r="53" spans="1:11" s="7" customFormat="1" ht="22.5" x14ac:dyDescent="0.25">
      <c r="A53" s="21" t="s">
        <v>225</v>
      </c>
      <c r="B53" s="21" t="s">
        <v>147</v>
      </c>
      <c r="C53" s="21" t="s">
        <v>148</v>
      </c>
      <c r="D53" s="22">
        <f>D54</f>
        <v>65000</v>
      </c>
      <c r="E53" s="22">
        <f>E54</f>
        <v>65000</v>
      </c>
      <c r="F53" s="22">
        <f>G53+H53</f>
        <v>795155</v>
      </c>
      <c r="G53" s="22">
        <f>G54</f>
        <v>632649</v>
      </c>
      <c r="H53" s="22">
        <f>H54</f>
        <v>162506</v>
      </c>
      <c r="I53" s="22">
        <f>I54</f>
        <v>58907</v>
      </c>
      <c r="J53" s="22">
        <f>J54</f>
        <v>76043</v>
      </c>
      <c r="K53" s="22">
        <f>F53-I53-J53</f>
        <v>660205</v>
      </c>
    </row>
    <row r="54" spans="1:11" s="7" customFormat="1" ht="22.5" x14ac:dyDescent="0.25">
      <c r="A54" s="21" t="s">
        <v>226</v>
      </c>
      <c r="B54" s="21" t="s">
        <v>150</v>
      </c>
      <c r="C54" s="21" t="s">
        <v>151</v>
      </c>
      <c r="D54" s="22">
        <f>D55</f>
        <v>65000</v>
      </c>
      <c r="E54" s="22">
        <f>E55</f>
        <v>65000</v>
      </c>
      <c r="F54" s="22">
        <f>G54+H54</f>
        <v>795155</v>
      </c>
      <c r="G54" s="22">
        <f>G55</f>
        <v>632649</v>
      </c>
      <c r="H54" s="22">
        <f>H55</f>
        <v>162506</v>
      </c>
      <c r="I54" s="22">
        <f>I55</f>
        <v>58907</v>
      </c>
      <c r="J54" s="22">
        <f>J55</f>
        <v>76043</v>
      </c>
      <c r="K54" s="22">
        <f>F54-I54-J54</f>
        <v>660205</v>
      </c>
    </row>
    <row r="55" spans="1:11" s="7" customFormat="1" ht="22.5" x14ac:dyDescent="0.25">
      <c r="A55" s="21" t="s">
        <v>146</v>
      </c>
      <c r="B55" s="21" t="s">
        <v>153</v>
      </c>
      <c r="C55" s="21" t="s">
        <v>154</v>
      </c>
      <c r="D55" s="22">
        <v>65000</v>
      </c>
      <c r="E55" s="22">
        <v>65000</v>
      </c>
      <c r="F55" s="22">
        <f>G55+H55</f>
        <v>795155</v>
      </c>
      <c r="G55" s="22">
        <v>632649</v>
      </c>
      <c r="H55" s="22">
        <v>162506</v>
      </c>
      <c r="I55" s="22">
        <v>58907</v>
      </c>
      <c r="J55" s="22">
        <v>76043</v>
      </c>
      <c r="K55" s="22">
        <f>F55-I55-J55</f>
        <v>660205</v>
      </c>
    </row>
    <row r="56" spans="1:11" s="7" customFormat="1" ht="33" x14ac:dyDescent="0.25">
      <c r="A56" s="21" t="s">
        <v>227</v>
      </c>
      <c r="B56" s="21" t="s">
        <v>156</v>
      </c>
      <c r="C56" s="21" t="s">
        <v>157</v>
      </c>
      <c r="D56" s="22">
        <f>+D57</f>
        <v>40000</v>
      </c>
      <c r="E56" s="22">
        <f>+E57</f>
        <v>40000</v>
      </c>
      <c r="F56" s="22">
        <f>G56+H56</f>
        <v>82998</v>
      </c>
      <c r="G56" s="22">
        <f>+G57</f>
        <v>56532</v>
      </c>
      <c r="H56" s="22">
        <f>+H57</f>
        <v>26466</v>
      </c>
      <c r="I56" s="22">
        <f>+I57</f>
        <v>34793</v>
      </c>
      <c r="J56" s="22">
        <f>+J57</f>
        <v>702</v>
      </c>
      <c r="K56" s="22">
        <f>F56-I56-J56</f>
        <v>47503</v>
      </c>
    </row>
    <row r="57" spans="1:11" s="7" customFormat="1" x14ac:dyDescent="0.25">
      <c r="A57" s="21" t="s">
        <v>228</v>
      </c>
      <c r="B57" s="21" t="s">
        <v>159</v>
      </c>
      <c r="C57" s="21" t="s">
        <v>160</v>
      </c>
      <c r="D57" s="22">
        <v>40000</v>
      </c>
      <c r="E57" s="22">
        <v>40000</v>
      </c>
      <c r="F57" s="22">
        <f>G57+H57</f>
        <v>82998</v>
      </c>
      <c r="G57" s="22">
        <v>56532</v>
      </c>
      <c r="H57" s="22">
        <v>26466</v>
      </c>
      <c r="I57" s="22">
        <v>34793</v>
      </c>
      <c r="J57" s="22">
        <v>702</v>
      </c>
      <c r="K57" s="22">
        <f>F57-I57-J57</f>
        <v>47503</v>
      </c>
    </row>
    <row r="58" spans="1:11" s="7" customFormat="1" ht="22.5" x14ac:dyDescent="0.25">
      <c r="A58" s="21" t="s">
        <v>229</v>
      </c>
      <c r="B58" s="21" t="s">
        <v>230</v>
      </c>
      <c r="C58" s="21" t="s">
        <v>231</v>
      </c>
      <c r="D58" s="22">
        <f>+D59</f>
        <v>0</v>
      </c>
      <c r="E58" s="22">
        <f>+E59</f>
        <v>-146979</v>
      </c>
      <c r="F58" s="22">
        <f>G58+H58</f>
        <v>-32000</v>
      </c>
      <c r="G58" s="22">
        <f>+G59</f>
        <v>0</v>
      </c>
      <c r="H58" s="22">
        <f>+H59</f>
        <v>-32000</v>
      </c>
      <c r="I58" s="22">
        <f>+I59</f>
        <v>-32000</v>
      </c>
      <c r="J58" s="22">
        <f>+J59</f>
        <v>0</v>
      </c>
      <c r="K58" s="22">
        <f>F58-I58-J58</f>
        <v>0</v>
      </c>
    </row>
    <row r="59" spans="1:11" s="7" customFormat="1" ht="33" x14ac:dyDescent="0.25">
      <c r="A59" s="21" t="s">
        <v>232</v>
      </c>
      <c r="B59" s="21" t="s">
        <v>162</v>
      </c>
      <c r="C59" s="21" t="s">
        <v>163</v>
      </c>
      <c r="D59" s="22">
        <v>0</v>
      </c>
      <c r="E59" s="22">
        <v>-146979</v>
      </c>
      <c r="F59" s="22">
        <f>G59+H59</f>
        <v>-32000</v>
      </c>
      <c r="G59" s="22">
        <v>0</v>
      </c>
      <c r="H59" s="22">
        <v>-32000</v>
      </c>
      <c r="I59" s="22">
        <v>-32000</v>
      </c>
      <c r="J59" s="22">
        <v>0</v>
      </c>
      <c r="K59" s="22">
        <f>F59-I59-J59</f>
        <v>0</v>
      </c>
    </row>
    <row r="60" spans="1:11" s="7" customFormat="1" x14ac:dyDescent="0.25">
      <c r="A60" s="21" t="s">
        <v>233</v>
      </c>
      <c r="B60" s="21" t="s">
        <v>168</v>
      </c>
      <c r="C60" s="21" t="s">
        <v>169</v>
      </c>
      <c r="D60" s="22">
        <f>D61</f>
        <v>75000</v>
      </c>
      <c r="E60" s="22">
        <f>E61</f>
        <v>282819</v>
      </c>
      <c r="F60" s="22">
        <f>G60+H60</f>
        <v>195411</v>
      </c>
      <c r="G60" s="22">
        <f>G61</f>
        <v>0</v>
      </c>
      <c r="H60" s="22">
        <f>H61</f>
        <v>195411</v>
      </c>
      <c r="I60" s="22">
        <f>I61</f>
        <v>195411</v>
      </c>
      <c r="J60" s="22">
        <f>J61</f>
        <v>0</v>
      </c>
      <c r="K60" s="22">
        <f>F60-I60-J60</f>
        <v>0</v>
      </c>
    </row>
    <row r="61" spans="1:11" s="7" customFormat="1" ht="22.5" x14ac:dyDescent="0.25">
      <c r="A61" s="21" t="s">
        <v>234</v>
      </c>
      <c r="B61" s="21" t="s">
        <v>171</v>
      </c>
      <c r="C61" s="21" t="s">
        <v>172</v>
      </c>
      <c r="D61" s="22">
        <f>D62+D66</f>
        <v>75000</v>
      </c>
      <c r="E61" s="22">
        <f>E62+E66</f>
        <v>282819</v>
      </c>
      <c r="F61" s="22">
        <f>G61+H61</f>
        <v>195411</v>
      </c>
      <c r="G61" s="22">
        <f>G62+G66</f>
        <v>0</v>
      </c>
      <c r="H61" s="22">
        <f>H62+H66</f>
        <v>195411</v>
      </c>
      <c r="I61" s="22">
        <f>I62+I66</f>
        <v>195411</v>
      </c>
      <c r="J61" s="22">
        <f>J62+J66</f>
        <v>0</v>
      </c>
      <c r="K61" s="22">
        <f>F61-I61-J61</f>
        <v>0</v>
      </c>
    </row>
    <row r="62" spans="1:11" s="7" customFormat="1" ht="75" x14ac:dyDescent="0.25">
      <c r="A62" s="21" t="s">
        <v>235</v>
      </c>
      <c r="B62" s="21" t="s">
        <v>174</v>
      </c>
      <c r="C62" s="21" t="s">
        <v>175</v>
      </c>
      <c r="D62" s="22">
        <f>+D63+D64+D65</f>
        <v>75000</v>
      </c>
      <c r="E62" s="22">
        <f>+E63+E64+E65</f>
        <v>140099</v>
      </c>
      <c r="F62" s="22">
        <f>G62+H62</f>
        <v>52691</v>
      </c>
      <c r="G62" s="22">
        <f>+G63+G64+G65</f>
        <v>0</v>
      </c>
      <c r="H62" s="22">
        <f>+H63+H64+H65</f>
        <v>52691</v>
      </c>
      <c r="I62" s="22">
        <f>+I63+I64+I65</f>
        <v>52691</v>
      </c>
      <c r="J62" s="22">
        <f>+J63+J64+J65</f>
        <v>0</v>
      </c>
      <c r="K62" s="22">
        <f>F62-I62-J62</f>
        <v>0</v>
      </c>
    </row>
    <row r="63" spans="1:11" s="7" customFormat="1" ht="33" x14ac:dyDescent="0.25">
      <c r="A63" s="21" t="s">
        <v>236</v>
      </c>
      <c r="B63" s="21" t="s">
        <v>177</v>
      </c>
      <c r="C63" s="21" t="s">
        <v>178</v>
      </c>
      <c r="D63" s="22">
        <v>15000</v>
      </c>
      <c r="E63" s="22">
        <v>15000</v>
      </c>
      <c r="F63" s="22">
        <f>G63+H63</f>
        <v>1058</v>
      </c>
      <c r="G63" s="22">
        <v>0</v>
      </c>
      <c r="H63" s="22">
        <v>1058</v>
      </c>
      <c r="I63" s="22">
        <v>1058</v>
      </c>
      <c r="J63" s="22">
        <v>0</v>
      </c>
      <c r="K63" s="22">
        <f>F63-I63-J63</f>
        <v>0</v>
      </c>
    </row>
    <row r="64" spans="1:11" s="7" customFormat="1" ht="22.5" x14ac:dyDescent="0.25">
      <c r="A64" s="21" t="s">
        <v>237</v>
      </c>
      <c r="B64" s="21" t="s">
        <v>180</v>
      </c>
      <c r="C64" s="21" t="s">
        <v>181</v>
      </c>
      <c r="D64" s="22">
        <v>60000</v>
      </c>
      <c r="E64" s="22">
        <v>60000</v>
      </c>
      <c r="F64" s="22">
        <f>G64+H64</f>
        <v>51633</v>
      </c>
      <c r="G64" s="22">
        <v>0</v>
      </c>
      <c r="H64" s="22">
        <v>51633</v>
      </c>
      <c r="I64" s="22">
        <v>51633</v>
      </c>
      <c r="J64" s="22">
        <v>0</v>
      </c>
      <c r="K64" s="22">
        <f>F64-I64-J64</f>
        <v>0</v>
      </c>
    </row>
    <row r="65" spans="1:12" s="7" customFormat="1" ht="43.5" x14ac:dyDescent="0.25">
      <c r="A65" s="21" t="s">
        <v>238</v>
      </c>
      <c r="B65" s="21" t="s">
        <v>183</v>
      </c>
      <c r="C65" s="21" t="s">
        <v>184</v>
      </c>
      <c r="D65" s="22">
        <v>0</v>
      </c>
      <c r="E65" s="22">
        <v>65099</v>
      </c>
      <c r="F65" s="22">
        <f>G65+H65</f>
        <v>0</v>
      </c>
      <c r="G65" s="22">
        <v>0</v>
      </c>
      <c r="H65" s="22">
        <v>0</v>
      </c>
      <c r="I65" s="22">
        <v>0</v>
      </c>
      <c r="J65" s="22">
        <v>0</v>
      </c>
      <c r="K65" s="22">
        <f>F65-I65-J65</f>
        <v>0</v>
      </c>
    </row>
    <row r="66" spans="1:12" s="7" customFormat="1" ht="33" x14ac:dyDescent="0.25">
      <c r="A66" s="21" t="s">
        <v>239</v>
      </c>
      <c r="B66" s="21" t="s">
        <v>189</v>
      </c>
      <c r="C66" s="21" t="s">
        <v>190</v>
      </c>
      <c r="D66" s="22">
        <f>+D67+D68</f>
        <v>0</v>
      </c>
      <c r="E66" s="22">
        <f>+E67+E68</f>
        <v>142720</v>
      </c>
      <c r="F66" s="22">
        <f>G66+H66</f>
        <v>142720</v>
      </c>
      <c r="G66" s="22">
        <f>+G67+G68</f>
        <v>0</v>
      </c>
      <c r="H66" s="22">
        <f>+H67+H68</f>
        <v>142720</v>
      </c>
      <c r="I66" s="22">
        <f>+I67+I68</f>
        <v>142720</v>
      </c>
      <c r="J66" s="22">
        <f>+J67+J68</f>
        <v>0</v>
      </c>
      <c r="K66" s="22">
        <f>F66-I66-J66</f>
        <v>0</v>
      </c>
    </row>
    <row r="67" spans="1:12" s="7" customFormat="1" ht="33" x14ac:dyDescent="0.25">
      <c r="A67" s="21" t="s">
        <v>240</v>
      </c>
      <c r="B67" s="21" t="s">
        <v>192</v>
      </c>
      <c r="C67" s="21" t="s">
        <v>193</v>
      </c>
      <c r="D67" s="22">
        <v>0</v>
      </c>
      <c r="E67" s="22">
        <v>100000</v>
      </c>
      <c r="F67" s="22">
        <f>G67+H67</f>
        <v>100000</v>
      </c>
      <c r="G67" s="22">
        <v>0</v>
      </c>
      <c r="H67" s="22">
        <v>100000</v>
      </c>
      <c r="I67" s="22">
        <v>100000</v>
      </c>
      <c r="J67" s="22">
        <v>0</v>
      </c>
      <c r="K67" s="22">
        <f>F67-I67-J67</f>
        <v>0</v>
      </c>
    </row>
    <row r="68" spans="1:12" s="7" customFormat="1" ht="43.5" x14ac:dyDescent="0.25">
      <c r="A68" s="21" t="s">
        <v>241</v>
      </c>
      <c r="B68" s="21" t="s">
        <v>195</v>
      </c>
      <c r="C68" s="21" t="s">
        <v>196</v>
      </c>
      <c r="D68" s="22">
        <v>0</v>
      </c>
      <c r="E68" s="22">
        <v>42720</v>
      </c>
      <c r="F68" s="22">
        <f>G68+H68</f>
        <v>42720</v>
      </c>
      <c r="G68" s="22">
        <v>0</v>
      </c>
      <c r="H68" s="22">
        <v>42720</v>
      </c>
      <c r="I68" s="22">
        <v>42720</v>
      </c>
      <c r="J68" s="22">
        <v>0</v>
      </c>
      <c r="K68" s="22">
        <f>F68-I68-J68</f>
        <v>0</v>
      </c>
    </row>
    <row r="69" spans="1:12" s="7" customFormat="1" x14ac:dyDescent="0.25">
      <c r="A69" s="19"/>
      <c r="B69" s="19"/>
      <c r="C69" s="19"/>
      <c r="D69" s="20"/>
      <c r="E69" s="20"/>
      <c r="F69" s="20"/>
      <c r="G69" s="20"/>
      <c r="H69" s="20"/>
      <c r="I69" s="20"/>
      <c r="J69" s="20"/>
      <c r="K69" s="20"/>
    </row>
    <row r="70" spans="1:12" x14ac:dyDescent="0.25">
      <c r="A70" s="24" t="s">
        <v>206</v>
      </c>
      <c r="B70" s="24"/>
      <c r="C70" s="24"/>
      <c r="D70" s="24"/>
      <c r="E70" s="24" t="s">
        <v>208</v>
      </c>
      <c r="F70" s="24"/>
      <c r="G70" s="24"/>
      <c r="H70" s="24"/>
      <c r="I70" s="24" t="s">
        <v>209</v>
      </c>
      <c r="J70" s="24"/>
      <c r="K70" s="24"/>
      <c r="L70" s="24"/>
    </row>
    <row r="71" spans="1:12" x14ac:dyDescent="0.25">
      <c r="A71" s="3" t="s">
        <v>207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139" spans="1:20" x14ac:dyDescent="0.25">
      <c r="A139" s="23"/>
      <c r="B139" s="23"/>
      <c r="C139" s="23"/>
      <c r="D139" s="23"/>
      <c r="I139" s="23"/>
      <c r="J139" s="23"/>
      <c r="K139" s="23"/>
      <c r="L139" s="23"/>
      <c r="Q139" s="23"/>
      <c r="R139" s="23"/>
      <c r="S139" s="23"/>
      <c r="T139" s="23"/>
    </row>
  </sheetData>
  <mergeCells count="23">
    <mergeCell ref="A70:D70"/>
    <mergeCell ref="A71:D71"/>
    <mergeCell ref="E70:H70"/>
    <mergeCell ref="E71:H71"/>
    <mergeCell ref="I70:L70"/>
    <mergeCell ref="I71:L71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242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4" t="s">
        <v>9</v>
      </c>
      <c r="E7" s="14" t="s">
        <v>10</v>
      </c>
      <c r="F7" s="12" t="s">
        <v>11</v>
      </c>
      <c r="G7" s="18"/>
      <c r="H7" s="13"/>
      <c r="I7" s="14" t="s">
        <v>16</v>
      </c>
      <c r="J7" s="14" t="s">
        <v>17</v>
      </c>
      <c r="K7" s="14" t="s">
        <v>18</v>
      </c>
    </row>
    <row r="8" spans="1:11" s="7" customFormat="1" x14ac:dyDescent="0.25">
      <c r="A8" s="8"/>
      <c r="B8" s="9"/>
      <c r="C8" s="15"/>
      <c r="D8" s="15"/>
      <c r="E8" s="15"/>
      <c r="F8" s="14" t="s">
        <v>12</v>
      </c>
      <c r="G8" s="14" t="s">
        <v>14</v>
      </c>
      <c r="H8" s="14" t="s">
        <v>15</v>
      </c>
      <c r="I8" s="15"/>
      <c r="J8" s="15"/>
      <c r="K8" s="15"/>
    </row>
    <row r="9" spans="1:11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</row>
    <row r="10" spans="1:11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</row>
    <row r="11" spans="1:11" s="7" customFormat="1" ht="15.75" thickBot="1" x14ac:dyDescent="0.3">
      <c r="A11" s="12" t="s">
        <v>6</v>
      </c>
      <c r="B11" s="13"/>
      <c r="C11" s="17" t="s">
        <v>8</v>
      </c>
      <c r="D11" s="17">
        <v>1</v>
      </c>
      <c r="E11" s="17">
        <v>2</v>
      </c>
      <c r="F11" s="17" t="s">
        <v>13</v>
      </c>
      <c r="G11" s="17">
        <v>4</v>
      </c>
      <c r="H11" s="17">
        <v>5</v>
      </c>
      <c r="I11" s="17">
        <v>6</v>
      </c>
      <c r="J11" s="17">
        <v>7</v>
      </c>
      <c r="K11" s="17" t="s">
        <v>19</v>
      </c>
    </row>
    <row r="12" spans="1:11" s="7" customFormat="1" ht="22.5" x14ac:dyDescent="0.25">
      <c r="A12" s="21" t="s">
        <v>20</v>
      </c>
      <c r="B12" s="21" t="s">
        <v>243</v>
      </c>
      <c r="C12" s="21" t="s">
        <v>22</v>
      </c>
      <c r="D12" s="22">
        <f>D13+D18+D22</f>
        <v>0</v>
      </c>
      <c r="E12" s="22">
        <f>E13+E18+E22</f>
        <v>413361</v>
      </c>
      <c r="F12" s="22">
        <f>G12+H12</f>
        <v>363480</v>
      </c>
      <c r="G12" s="22">
        <f>G13+G18+G22</f>
        <v>0</v>
      </c>
      <c r="H12" s="22">
        <f>H13+H18+H22</f>
        <v>363480</v>
      </c>
      <c r="I12" s="22">
        <f>I13+I18+I22</f>
        <v>363480</v>
      </c>
      <c r="J12" s="22">
        <f>J13+J18+J22</f>
        <v>0</v>
      </c>
      <c r="K12" s="22">
        <f>F12-I12-J12</f>
        <v>0</v>
      </c>
    </row>
    <row r="13" spans="1:11" s="7" customFormat="1" x14ac:dyDescent="0.25">
      <c r="A13" s="21" t="s">
        <v>23</v>
      </c>
      <c r="B13" s="21" t="s">
        <v>27</v>
      </c>
      <c r="C13" s="21" t="s">
        <v>28</v>
      </c>
      <c r="D13" s="22">
        <f>+D14</f>
        <v>0</v>
      </c>
      <c r="E13" s="22">
        <f>+E14</f>
        <v>146979</v>
      </c>
      <c r="F13" s="22">
        <f>G13+H13</f>
        <v>32000</v>
      </c>
      <c r="G13" s="22">
        <f>+G14</f>
        <v>0</v>
      </c>
      <c r="H13" s="22">
        <f>+H14</f>
        <v>32000</v>
      </c>
      <c r="I13" s="22">
        <f>+I14</f>
        <v>32000</v>
      </c>
      <c r="J13" s="22">
        <f>+J14</f>
        <v>0</v>
      </c>
      <c r="K13" s="22">
        <f>F13-I13-J13</f>
        <v>0</v>
      </c>
    </row>
    <row r="14" spans="1:11" s="7" customFormat="1" x14ac:dyDescent="0.25">
      <c r="A14" s="21" t="s">
        <v>244</v>
      </c>
      <c r="B14" s="21" t="s">
        <v>126</v>
      </c>
      <c r="C14" s="21" t="s">
        <v>127</v>
      </c>
      <c r="D14" s="22">
        <f>+D15</f>
        <v>0</v>
      </c>
      <c r="E14" s="22">
        <f>+E15</f>
        <v>146979</v>
      </c>
      <c r="F14" s="22">
        <f>G14+H14</f>
        <v>32000</v>
      </c>
      <c r="G14" s="22">
        <f>+G15</f>
        <v>0</v>
      </c>
      <c r="H14" s="22">
        <f>+H15</f>
        <v>32000</v>
      </c>
      <c r="I14" s="22">
        <f>+I15</f>
        <v>32000</v>
      </c>
      <c r="J14" s="22">
        <f>+J15</f>
        <v>0</v>
      </c>
      <c r="K14" s="22">
        <f>F14-I14-J14</f>
        <v>0</v>
      </c>
    </row>
    <row r="15" spans="1:11" s="7" customFormat="1" ht="22.5" x14ac:dyDescent="0.25">
      <c r="A15" s="21" t="s">
        <v>212</v>
      </c>
      <c r="B15" s="21" t="s">
        <v>144</v>
      </c>
      <c r="C15" s="21" t="s">
        <v>145</v>
      </c>
      <c r="D15" s="22">
        <f>+D16</f>
        <v>0</v>
      </c>
      <c r="E15" s="22">
        <f>+E16</f>
        <v>146979</v>
      </c>
      <c r="F15" s="22">
        <f>G15+H15</f>
        <v>32000</v>
      </c>
      <c r="G15" s="22">
        <f>+G16</f>
        <v>0</v>
      </c>
      <c r="H15" s="22">
        <f>+H16</f>
        <v>32000</v>
      </c>
      <c r="I15" s="22">
        <f>+I16</f>
        <v>32000</v>
      </c>
      <c r="J15" s="22">
        <f>+J16</f>
        <v>0</v>
      </c>
      <c r="K15" s="22">
        <f>F15-I15-J15</f>
        <v>0</v>
      </c>
    </row>
    <row r="16" spans="1:11" s="7" customFormat="1" ht="22.5" x14ac:dyDescent="0.25">
      <c r="A16" s="21" t="s">
        <v>53</v>
      </c>
      <c r="B16" s="21" t="s">
        <v>230</v>
      </c>
      <c r="C16" s="21" t="s">
        <v>231</v>
      </c>
      <c r="D16" s="22">
        <f>+D17</f>
        <v>0</v>
      </c>
      <c r="E16" s="22">
        <f>+E17</f>
        <v>146979</v>
      </c>
      <c r="F16" s="22">
        <f>G16+H16</f>
        <v>32000</v>
      </c>
      <c r="G16" s="22">
        <f>+G17</f>
        <v>0</v>
      </c>
      <c r="H16" s="22">
        <f>+H17</f>
        <v>32000</v>
      </c>
      <c r="I16" s="22">
        <f>+I17</f>
        <v>32000</v>
      </c>
      <c r="J16" s="22">
        <f>+J17</f>
        <v>0</v>
      </c>
      <c r="K16" s="22">
        <f>F16-I16-J16</f>
        <v>0</v>
      </c>
    </row>
    <row r="17" spans="1:12" s="7" customFormat="1" x14ac:dyDescent="0.25">
      <c r="A17" s="21" t="s">
        <v>245</v>
      </c>
      <c r="B17" s="21" t="s">
        <v>165</v>
      </c>
      <c r="C17" s="21" t="s">
        <v>166</v>
      </c>
      <c r="D17" s="22">
        <v>0</v>
      </c>
      <c r="E17" s="22">
        <v>146979</v>
      </c>
      <c r="F17" s="22">
        <f>G17+H17</f>
        <v>32000</v>
      </c>
      <c r="G17" s="22">
        <v>0</v>
      </c>
      <c r="H17" s="22">
        <v>32000</v>
      </c>
      <c r="I17" s="22">
        <v>32000</v>
      </c>
      <c r="J17" s="22">
        <v>0</v>
      </c>
      <c r="K17" s="22">
        <f>F17-I17-J17</f>
        <v>0</v>
      </c>
    </row>
    <row r="18" spans="1:12" s="7" customFormat="1" x14ac:dyDescent="0.25">
      <c r="A18" s="21" t="s">
        <v>217</v>
      </c>
      <c r="B18" s="21" t="s">
        <v>168</v>
      </c>
      <c r="C18" s="21" t="s">
        <v>169</v>
      </c>
      <c r="D18" s="22">
        <f>D19</f>
        <v>0</v>
      </c>
      <c r="E18" s="22">
        <f>E19</f>
        <v>36685</v>
      </c>
      <c r="F18" s="22">
        <f>G18+H18</f>
        <v>101783</v>
      </c>
      <c r="G18" s="22">
        <f>G19</f>
        <v>0</v>
      </c>
      <c r="H18" s="22">
        <f>H19</f>
        <v>101783</v>
      </c>
      <c r="I18" s="22">
        <f>I19</f>
        <v>101783</v>
      </c>
      <c r="J18" s="22">
        <f>J19</f>
        <v>0</v>
      </c>
      <c r="K18" s="22">
        <f>F18-I18-J18</f>
        <v>0</v>
      </c>
    </row>
    <row r="19" spans="1:12" s="7" customFormat="1" ht="22.5" x14ac:dyDescent="0.25">
      <c r="A19" s="21" t="s">
        <v>95</v>
      </c>
      <c r="B19" s="21" t="s">
        <v>171</v>
      </c>
      <c r="C19" s="21" t="s">
        <v>172</v>
      </c>
      <c r="D19" s="22">
        <f>D20</f>
        <v>0</v>
      </c>
      <c r="E19" s="22">
        <f>E20</f>
        <v>36685</v>
      </c>
      <c r="F19" s="22">
        <f>G19+H19</f>
        <v>101783</v>
      </c>
      <c r="G19" s="22">
        <f>G20</f>
        <v>0</v>
      </c>
      <c r="H19" s="22">
        <f>H20</f>
        <v>101783</v>
      </c>
      <c r="I19" s="22">
        <f>I20</f>
        <v>101783</v>
      </c>
      <c r="J19" s="22">
        <f>J20</f>
        <v>0</v>
      </c>
      <c r="K19" s="22">
        <f>F19-I19-J19</f>
        <v>0</v>
      </c>
    </row>
    <row r="20" spans="1:12" s="7" customFormat="1" ht="75" x14ac:dyDescent="0.25">
      <c r="A20" s="21" t="s">
        <v>98</v>
      </c>
      <c r="B20" s="21" t="s">
        <v>174</v>
      </c>
      <c r="C20" s="21" t="s">
        <v>175</v>
      </c>
      <c r="D20" s="22">
        <f>+D21</f>
        <v>0</v>
      </c>
      <c r="E20" s="22">
        <f>+E21</f>
        <v>36685</v>
      </c>
      <c r="F20" s="22">
        <f>G20+H20</f>
        <v>101783</v>
      </c>
      <c r="G20" s="22">
        <f>+G21</f>
        <v>0</v>
      </c>
      <c r="H20" s="22">
        <f>+H21</f>
        <v>101783</v>
      </c>
      <c r="I20" s="22">
        <f>+I21</f>
        <v>101783</v>
      </c>
      <c r="J20" s="22">
        <f>+J21</f>
        <v>0</v>
      </c>
      <c r="K20" s="22">
        <f>F20-I20-J20</f>
        <v>0</v>
      </c>
    </row>
    <row r="21" spans="1:12" s="7" customFormat="1" ht="22.5" x14ac:dyDescent="0.25">
      <c r="A21" s="21" t="s">
        <v>246</v>
      </c>
      <c r="B21" s="21" t="s">
        <v>186</v>
      </c>
      <c r="C21" s="21" t="s">
        <v>187</v>
      </c>
      <c r="D21" s="22">
        <v>0</v>
      </c>
      <c r="E21" s="22">
        <v>36685</v>
      </c>
      <c r="F21" s="22">
        <f>G21+H21</f>
        <v>101783</v>
      </c>
      <c r="G21" s="22">
        <v>0</v>
      </c>
      <c r="H21" s="22">
        <v>101783</v>
      </c>
      <c r="I21" s="22">
        <v>101783</v>
      </c>
      <c r="J21" s="22">
        <v>0</v>
      </c>
      <c r="K21" s="22">
        <f>F21-I21-J21</f>
        <v>0</v>
      </c>
    </row>
    <row r="22" spans="1:12" s="7" customFormat="1" ht="43.5" x14ac:dyDescent="0.25">
      <c r="A22" s="21" t="s">
        <v>247</v>
      </c>
      <c r="B22" s="21" t="s">
        <v>198</v>
      </c>
      <c r="C22" s="21" t="s">
        <v>199</v>
      </c>
      <c r="D22" s="22">
        <f>+D23</f>
        <v>0</v>
      </c>
      <c r="E22" s="22">
        <f>+E23</f>
        <v>229697</v>
      </c>
      <c r="F22" s="22">
        <f>G22+H22</f>
        <v>229697</v>
      </c>
      <c r="G22" s="22">
        <f>+G23</f>
        <v>0</v>
      </c>
      <c r="H22" s="22">
        <f>+H23</f>
        <v>229697</v>
      </c>
      <c r="I22" s="22">
        <f>+I23</f>
        <v>229697</v>
      </c>
      <c r="J22" s="22">
        <f>+J23</f>
        <v>0</v>
      </c>
      <c r="K22" s="22">
        <f>F22-I22-J22</f>
        <v>0</v>
      </c>
    </row>
    <row r="23" spans="1:12" s="7" customFormat="1" ht="43.5" x14ac:dyDescent="0.25">
      <c r="A23" s="21" t="s">
        <v>161</v>
      </c>
      <c r="B23" s="21" t="s">
        <v>201</v>
      </c>
      <c r="C23" s="21" t="s">
        <v>202</v>
      </c>
      <c r="D23" s="22">
        <f>D24</f>
        <v>0</v>
      </c>
      <c r="E23" s="22">
        <f>E24</f>
        <v>229697</v>
      </c>
      <c r="F23" s="22">
        <f>G23+H23</f>
        <v>229697</v>
      </c>
      <c r="G23" s="22">
        <f>G24</f>
        <v>0</v>
      </c>
      <c r="H23" s="22">
        <f>H24</f>
        <v>229697</v>
      </c>
      <c r="I23" s="22">
        <f>I24</f>
        <v>229697</v>
      </c>
      <c r="J23" s="22">
        <f>J24</f>
        <v>0</v>
      </c>
      <c r="K23" s="22">
        <f>F23-I23-J23</f>
        <v>0</v>
      </c>
    </row>
    <row r="24" spans="1:12" s="7" customFormat="1" ht="22.5" x14ac:dyDescent="0.25">
      <c r="A24" s="21" t="s">
        <v>164</v>
      </c>
      <c r="B24" s="21" t="s">
        <v>204</v>
      </c>
      <c r="C24" s="21" t="s">
        <v>205</v>
      </c>
      <c r="D24" s="22">
        <v>0</v>
      </c>
      <c r="E24" s="22">
        <v>229697</v>
      </c>
      <c r="F24" s="22">
        <f>G24+H24</f>
        <v>229697</v>
      </c>
      <c r="G24" s="22">
        <v>0</v>
      </c>
      <c r="H24" s="22">
        <v>229697</v>
      </c>
      <c r="I24" s="22">
        <v>229697</v>
      </c>
      <c r="J24" s="22">
        <v>0</v>
      </c>
      <c r="K24" s="22">
        <f>F24-I24-J24</f>
        <v>0</v>
      </c>
    </row>
    <row r="25" spans="1:12" s="7" customFormat="1" x14ac:dyDescent="0.25">
      <c r="A25" s="19"/>
      <c r="B25" s="19"/>
      <c r="C25" s="19"/>
      <c r="D25" s="20"/>
      <c r="E25" s="20"/>
      <c r="F25" s="20"/>
      <c r="G25" s="20"/>
      <c r="H25" s="20"/>
      <c r="I25" s="20"/>
      <c r="J25" s="20"/>
      <c r="K25" s="20"/>
    </row>
    <row r="26" spans="1:12" x14ac:dyDescent="0.25">
      <c r="A26" s="24" t="s">
        <v>206</v>
      </c>
      <c r="B26" s="24"/>
      <c r="C26" s="24"/>
      <c r="D26" s="24"/>
      <c r="E26" s="24" t="s">
        <v>208</v>
      </c>
      <c r="F26" s="24"/>
      <c r="G26" s="24"/>
      <c r="H26" s="24"/>
      <c r="I26" s="24" t="s">
        <v>209</v>
      </c>
      <c r="J26" s="24"/>
      <c r="K26" s="24"/>
      <c r="L26" s="24"/>
    </row>
    <row r="27" spans="1:12" x14ac:dyDescent="0.25">
      <c r="A27" s="3" t="s">
        <v>207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51" spans="1:20" x14ac:dyDescent="0.25">
      <c r="A51" s="23"/>
      <c r="B51" s="23"/>
      <c r="C51" s="23"/>
      <c r="D51" s="23"/>
      <c r="I51" s="23"/>
      <c r="J51" s="23"/>
      <c r="K51" s="23"/>
      <c r="L51" s="23"/>
      <c r="Q51" s="23"/>
      <c r="R51" s="23"/>
      <c r="S51" s="23"/>
      <c r="T51" s="23"/>
    </row>
  </sheetData>
  <mergeCells count="23">
    <mergeCell ref="A26:D26"/>
    <mergeCell ref="A27:D27"/>
    <mergeCell ref="E26:H26"/>
    <mergeCell ref="E27:H27"/>
    <mergeCell ref="I26:L26"/>
    <mergeCell ref="I27:L2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2020-02-10T07:52:32Z</dcterms:created>
  <dcterms:modified xsi:type="dcterms:W3CDTF">2020-02-10T07:52:40Z</dcterms:modified>
</cp:coreProperties>
</file>