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0084012F-1ACE-44C2-B85A-84D2D097E598}" xr6:coauthVersionLast="45" xr6:coauthVersionMax="45" xr10:uidLastSave="{00000000-0000-0000-0000-000000000000}"/>
  <bookViews>
    <workbookView xWindow="2508" yWindow="2508" windowWidth="17280" windowHeight="8964" activeTab="2" xr2:uid="{9F8A9118-48DA-4B5E-A40A-027834A3BE42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H12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F19" i="3"/>
  <c r="K19" i="3" s="1"/>
  <c r="G19" i="3"/>
  <c r="G18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D26" i="3"/>
  <c r="D25" i="3" s="1"/>
  <c r="E26" i="3"/>
  <c r="E25" i="3" s="1"/>
  <c r="F26" i="3"/>
  <c r="K26" i="3" s="1"/>
  <c r="G26" i="3"/>
  <c r="G25" i="3" s="1"/>
  <c r="H26" i="3"/>
  <c r="H25" i="3" s="1"/>
  <c r="I26" i="3"/>
  <c r="I25" i="3" s="1"/>
  <c r="J26" i="3"/>
  <c r="J25" i="3" s="1"/>
  <c r="F27" i="3"/>
  <c r="K27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F50" i="2"/>
  <c r="K50" i="2"/>
  <c r="D52" i="2"/>
  <c r="E52" i="2"/>
  <c r="G52" i="2"/>
  <c r="F52" i="2" s="1"/>
  <c r="K52" i="2" s="1"/>
  <c r="H52" i="2"/>
  <c r="I52" i="2"/>
  <c r="J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G38" i="1" s="1"/>
  <c r="F38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F51" i="1"/>
  <c r="K51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D74" i="1"/>
  <c r="D73" i="1" s="1"/>
  <c r="E74" i="1"/>
  <c r="E73" i="1" s="1"/>
  <c r="G74" i="1"/>
  <c r="F74" i="1" s="1"/>
  <c r="K74" i="1" s="1"/>
  <c r="H74" i="1"/>
  <c r="H73" i="1" s="1"/>
  <c r="I74" i="1"/>
  <c r="I73" i="1" s="1"/>
  <c r="J74" i="1"/>
  <c r="J73" i="1" s="1"/>
  <c r="F75" i="1"/>
  <c r="K75" i="1"/>
  <c r="F25" i="3" l="1"/>
  <c r="K25" i="3" s="1"/>
  <c r="G21" i="3"/>
  <c r="F21" i="3" s="1"/>
  <c r="K21" i="3" s="1"/>
  <c r="F22" i="3"/>
  <c r="K22" i="3" s="1"/>
  <c r="F18" i="3"/>
  <c r="K18" i="3" s="1"/>
  <c r="J12" i="3"/>
  <c r="E12" i="3"/>
  <c r="I12" i="3"/>
  <c r="D12" i="3"/>
  <c r="G15" i="3"/>
  <c r="F23" i="3"/>
  <c r="K23" i="3" s="1"/>
  <c r="H51" i="2"/>
  <c r="J32" i="2"/>
  <c r="E32" i="2"/>
  <c r="I32" i="2"/>
  <c r="D32" i="2"/>
  <c r="J51" i="2"/>
  <c r="J45" i="2" s="1"/>
  <c r="E51" i="2"/>
  <c r="E45" i="2" s="1"/>
  <c r="H45" i="2"/>
  <c r="H32" i="2"/>
  <c r="H14" i="2" s="1"/>
  <c r="H13" i="2" s="1"/>
  <c r="H12" i="2" s="1"/>
  <c r="J14" i="2"/>
  <c r="E14" i="2"/>
  <c r="I51" i="2"/>
  <c r="I45" i="2" s="1"/>
  <c r="D51" i="2"/>
  <c r="D45" i="2" s="1"/>
  <c r="F37" i="2"/>
  <c r="K37" i="2" s="1"/>
  <c r="I14" i="2"/>
  <c r="D14" i="2"/>
  <c r="G62" i="2"/>
  <c r="G47" i="2"/>
  <c r="G16" i="2"/>
  <c r="F38" i="2"/>
  <c r="K38" i="2" s="1"/>
  <c r="G54" i="2"/>
  <c r="F54" i="2" s="1"/>
  <c r="K54" i="2" s="1"/>
  <c r="G42" i="2"/>
  <c r="F42" i="2" s="1"/>
  <c r="K42" i="2" s="1"/>
  <c r="G32" i="2"/>
  <c r="F32" i="2" s="1"/>
  <c r="K32" i="2" s="1"/>
  <c r="G23" i="2"/>
  <c r="H52" i="1"/>
  <c r="I33" i="1"/>
  <c r="D33" i="1"/>
  <c r="D15" i="1" s="1"/>
  <c r="D14" i="1" s="1"/>
  <c r="E33" i="1"/>
  <c r="J52" i="1"/>
  <c r="J46" i="1" s="1"/>
  <c r="E52" i="1"/>
  <c r="E46" i="1" s="1"/>
  <c r="H46" i="1"/>
  <c r="H33" i="1"/>
  <c r="J15" i="1"/>
  <c r="E15" i="1"/>
  <c r="J33" i="1"/>
  <c r="H15" i="1"/>
  <c r="H14" i="1" s="1"/>
  <c r="I52" i="1"/>
  <c r="I46" i="1" s="1"/>
  <c r="D52" i="1"/>
  <c r="D46" i="1" s="1"/>
  <c r="K38" i="1"/>
  <c r="I15" i="1"/>
  <c r="G73" i="1"/>
  <c r="F73" i="1" s="1"/>
  <c r="K73" i="1" s="1"/>
  <c r="G66" i="1"/>
  <c r="G52" i="1"/>
  <c r="F52" i="1" s="1"/>
  <c r="K52" i="1" s="1"/>
  <c r="G48" i="1"/>
  <c r="G17" i="1"/>
  <c r="F39" i="1"/>
  <c r="K39" i="1" s="1"/>
  <c r="G62" i="1"/>
  <c r="F62" i="1" s="1"/>
  <c r="K62" i="1" s="1"/>
  <c r="G55" i="1"/>
  <c r="F55" i="1" s="1"/>
  <c r="K55" i="1" s="1"/>
  <c r="G43" i="1"/>
  <c r="F43" i="1" s="1"/>
  <c r="K43" i="1" s="1"/>
  <c r="G33" i="1"/>
  <c r="F33" i="1" s="1"/>
  <c r="K33" i="1" s="1"/>
  <c r="G24" i="1"/>
  <c r="F15" i="3" l="1"/>
  <c r="K15" i="3" s="1"/>
  <c r="G14" i="3"/>
  <c r="G46" i="2"/>
  <c r="F47" i="2"/>
  <c r="K47" i="2" s="1"/>
  <c r="I13" i="2"/>
  <c r="I12" i="2" s="1"/>
  <c r="E13" i="2"/>
  <c r="E12" i="2" s="1"/>
  <c r="G51" i="2"/>
  <c r="F51" i="2" s="1"/>
  <c r="K51" i="2" s="1"/>
  <c r="J13" i="2"/>
  <c r="J12" i="2" s="1"/>
  <c r="F23" i="2"/>
  <c r="K23" i="2" s="1"/>
  <c r="G22" i="2"/>
  <c r="F22" i="2" s="1"/>
  <c r="K22" i="2" s="1"/>
  <c r="G61" i="2"/>
  <c r="F61" i="2" s="1"/>
  <c r="K61" i="2" s="1"/>
  <c r="F62" i="2"/>
  <c r="K62" i="2" s="1"/>
  <c r="F16" i="2"/>
  <c r="K16" i="2" s="1"/>
  <c r="G15" i="2"/>
  <c r="D13" i="2"/>
  <c r="D12" i="2" s="1"/>
  <c r="D12" i="1"/>
  <c r="D13" i="1"/>
  <c r="J14" i="1"/>
  <c r="F66" i="1"/>
  <c r="K66" i="1" s="1"/>
  <c r="G65" i="1"/>
  <c r="F65" i="1" s="1"/>
  <c r="K65" i="1" s="1"/>
  <c r="I14" i="1"/>
  <c r="F17" i="1"/>
  <c r="K17" i="1" s="1"/>
  <c r="G16" i="1"/>
  <c r="F24" i="1"/>
  <c r="K24" i="1" s="1"/>
  <c r="G23" i="1"/>
  <c r="F23" i="1" s="1"/>
  <c r="K23" i="1" s="1"/>
  <c r="H12" i="1"/>
  <c r="H13" i="1"/>
  <c r="G47" i="1"/>
  <c r="F48" i="1"/>
  <c r="K48" i="1" s="1"/>
  <c r="E14" i="1"/>
  <c r="G13" i="3" l="1"/>
  <c r="F14" i="3"/>
  <c r="K14" i="3" s="1"/>
  <c r="F15" i="2"/>
  <c r="K15" i="2" s="1"/>
  <c r="G14" i="2"/>
  <c r="G45" i="2"/>
  <c r="F45" i="2" s="1"/>
  <c r="K45" i="2" s="1"/>
  <c r="F46" i="2"/>
  <c r="K46" i="2" s="1"/>
  <c r="J12" i="1"/>
  <c r="J13" i="1"/>
  <c r="I12" i="1"/>
  <c r="I13" i="1"/>
  <c r="F16" i="1"/>
  <c r="K16" i="1" s="1"/>
  <c r="G15" i="1"/>
  <c r="E12" i="1"/>
  <c r="E13" i="1"/>
  <c r="G46" i="1"/>
  <c r="F46" i="1" s="1"/>
  <c r="K46" i="1" s="1"/>
  <c r="F47" i="1"/>
  <c r="K47" i="1" s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<sst xmlns="http://schemas.openxmlformats.org/spreadsheetml/2006/main" count="480" uniqueCount="255">
  <si>
    <t>CENTRALIZAT</t>
  </si>
  <si>
    <t>CUI: 3394252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</si>
  <si>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</si>
  <si>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</si>
  <si>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</si>
  <si>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</si>
  <si>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</si>
  <si>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</si>
  <si>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</si>
  <si>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</si>
  <si>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</si>
  <si>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</si>
  <si>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</si>
  <si>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</si>
  <si>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</si>
  <si>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</si>
  <si>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</si>
  <si>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</si>
  <si>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</si>
  <si>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</si>
  <si>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</si>
  <si>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</si>
  <si>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</si>
  <si>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</si>
  <si>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</si>
  <si>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</si>
  <si>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</si>
  <si>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</si>
  <si>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</si>
  <si>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</si>
  <si>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</si>
  <si>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</si>
  <si>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</si>
  <si>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</si>
  <si>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</si>
  <si>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</si>
  <si>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</si>
  <si>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</si>
  <si>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</si>
  <si>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</si>
  <si>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</si>
  <si>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</si>
  <si>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</si>
  <si>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</si>
  <si>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</si>
  <si>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</si>
  <si>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</si>
  <si>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</si>
  <si>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</si>
  <si>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</si>
  <si>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</si>
  <si>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</si>
  <si>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</si>
  <si>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</si>
  <si>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</si>
  <si>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</si>
  <si>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</si>
  <si>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</si>
  <si>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</si>
  <si>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</si>
  <si>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</si>
  <si>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</si>
  <si>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</si>
  <si>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</si>
  <si>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</si>
  <si>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</si>
  <si>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</si>
  <si>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</si>
  <si>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</si>
  <si>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</si>
  <si>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</si>
  <si>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</si>
  <si>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</si>
  <si>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</si>
  <si>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</si>
  <si>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</si>
  <si>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</si>
  <si>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</si>
  <si>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</si>
  <si>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</si>
  <si>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</si>
  <si>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</si>
  <si>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</si>
  <si>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</si>
  <si>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</si>
  <si>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</si>
  <si>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</si>
  <si>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</si>
  <si>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</si>
  <si>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</si>
  <si>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</si>
  <si>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</si>
  <si>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</si>
  <si>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</si>
  <si>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</si>
  <si>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</si>
  <si>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</si>
  <si>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</si>
  <si>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</si>
  <si>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</si>
  <si>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</si>
  <si>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</si>
  <si>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</si>
  <si>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</si>
  <si>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</si>
  <si>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</si>
  <si>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</si>
  <si>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</si>
  <si>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</si>
  <si>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</si>
  <si>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</si>
  <si>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</si>
  <si>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</si>
  <si>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</si>
  <si>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</si>
  <si>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</si>
  <si>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</si>
  <si>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</si>
  <si>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</si>
  <si>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</si>
  <si>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</si>
  <si>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</si>
  <si>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</si>
  <si>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</si>
  <si>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</si>
  <si>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</si>
  <si>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</si>
  <si>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</si>
  <si>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</si>
  <si>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</si>
  <si>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</si>
  <si>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</si>
  <si>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</si>
  <si>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</si>
  <si>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</si>
  <si>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</si>
  <si>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</si>
  <si>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</si>
  <si>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</si>
  <si>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</si>
  <si>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</si>
  <si>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</si>
  <si>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</si>
  <si>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</si>
  <si>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</si>
  <si>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</si>
  <si>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</si>
  <si>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</si>
  <si>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</si>
  <si>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</si>
  <si>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</si>
  <si>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</si>
  <si>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</si>
  <si>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</si>
  <si>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</si>
  <si>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</si>
  <si>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</si>
  <si>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</si>
  <si>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</si>
  <si>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</si>
  <si>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</si>
  <si>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103</t>
  </si>
  <si>
    <t>Alte venituri</t>
  </si>
  <si>
    <t>36.02.50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</si>
  <si>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</si>
  <si>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</si>
  <si>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</si>
  <si>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</si>
  <si>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</si>
  <si>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</si>
  <si>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</si>
  <si>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</si>
  <si>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</si>
  <si>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</si>
  <si>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</si>
  <si>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</si>
  <si>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</si>
  <si>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</si>
  <si>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</si>
  <si>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</si>
  <si>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</si>
  <si>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</si>
  <si>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</si>
  <si>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</si>
  <si>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</si>
  <si>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</si>
  <si>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</si>
  <si>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</si>
  <si>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169</t>
  </si>
  <si>
    <t>Subventii pentru acordarea ajutorului pentru incalzirea locuintei cu lemne, carbuni, combustibili petrolieri</t>
  </si>
  <si>
    <t>42.02.34</t>
  </si>
  <si>
    <t>174</t>
  </si>
  <si>
    <t>Subventii din bugetul de stat pentru finantarea sanatatii</t>
  </si>
  <si>
    <t>42.02.41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</si>
  <si>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</si>
  <si>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</si>
  <si>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</si>
  <si>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</si>
  <si>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</si>
  <si>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</si>
  <si>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216</t>
  </si>
  <si>
    <t>Sume alocate din bugetul ANCPI pentru finanţarea lucrărilor de înregistrare sistematică din cadrul Programului naţional de cadastru şi carte funciară</t>
  </si>
  <si>
    <t>43.02.34</t>
  </si>
  <si>
    <t>297</t>
  </si>
  <si>
    <t>Sume primite de la UE/alti donatori in contul platilor efectuate si prefinantari aferente cadrului financiar 2014-2020</t>
  </si>
  <si>
    <t>48.02</t>
  </si>
  <si>
    <t>310</t>
  </si>
  <si>
    <t xml:space="preserve">Fondul European Agricol de Dezvoltare Rurala  (FEADR)  (cod 48.02.04.01+48.02.04.02+48.02.04.03) </t>
  </si>
  <si>
    <t>48.02.04</t>
  </si>
  <si>
    <t>311</t>
  </si>
  <si>
    <t xml:space="preserve">  Sume primite în contul plăţilor efectuate în anul curent</t>
  </si>
  <si>
    <t>48.02.04.01</t>
  </si>
  <si>
    <t>ORDONATOR DE CREDITE,</t>
  </si>
  <si>
    <t>ESANU DORU</t>
  </si>
  <si>
    <t xml:space="preserve">CONTABIL </t>
  </si>
  <si>
    <t/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</si>
  <si>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</si>
  <si>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</si>
  <si>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</si>
  <si>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</si>
  <si>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</si>
  <si>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</si>
  <si>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</si>
  <si>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</si>
  <si>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</si>
  <si>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</si>
  <si>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</si>
  <si>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</si>
  <si>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</si>
  <si>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</si>
  <si>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</si>
  <si>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77</t>
  </si>
  <si>
    <t>78</t>
  </si>
  <si>
    <t>81</t>
  </si>
  <si>
    <t>87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</si>
  <si>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</si>
  <si>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</si>
  <si>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</si>
  <si>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</si>
  <si>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</si>
  <si>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</si>
  <si>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</si>
  <si>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</si>
  <si>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</si>
  <si>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123</t>
  </si>
  <si>
    <t>142</t>
  </si>
  <si>
    <t>150</t>
  </si>
  <si>
    <t>Cont de executie - Venituri - Bugetul local - sectiunea dezvoltare</t>
  </si>
  <si>
    <t>VENITURILE SECŢIUNII DE DEZVOLTARE - TOTAL</t>
  </si>
  <si>
    <t>7</t>
  </si>
  <si>
    <t>16</t>
  </si>
  <si>
    <t>17</t>
  </si>
  <si>
    <t>163</t>
  </si>
  <si>
    <t>176</t>
  </si>
  <si>
    <t>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</si>
</sst>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37871-899F-4195-832F-CE9C003A70D9}">
  <dimension ref="A1:T15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D14+D62+D65+D73</f>
        <v>4401735</v>
      </c>
      <c r="E12" s="11">
        <f>E14+E62+E65+E73</f>
        <v>3770835</v>
      </c>
      <c r="F12" s="11">
        <f>G12+H12</f>
        <v>5437801</v>
      </c>
      <c r="G12" s="11">
        <f>G14+G62+G65+G73</f>
        <v>1576900</v>
      </c>
      <c r="H12" s="11">
        <f>H14+H62+H65+H73</f>
        <v>3860901</v>
      </c>
      <c r="I12" s="11">
        <f>I14+I62+I65+I73</f>
        <v>3684491</v>
      </c>
      <c r="J12" s="11">
        <f>J14+J62+J65+J73</f>
        <v>60840</v>
      </c>
      <c r="K12" s="11">
        <f>F12-I12-J12</f>
        <v>1692470</v>
      </c>
    </row>
    <row r="13" spans="1:11" s="6" customFormat="1" ht="21.6" x14ac:dyDescent="0.3">
      <c r="A13" s="10" t="s">
        <v>23</v>
      </c>
      <c r="B13" s="10" t="s">
        <v>24</v>
      </c>
      <c r="C13" s="10" t="s">
        <v>25</v>
      </c>
      <c r="D13" s="11">
        <f>D14-D34+D63</f>
        <v>1124000</v>
      </c>
      <c r="E13" s="11">
        <f>E14-E34+E63</f>
        <v>1043950</v>
      </c>
      <c r="F13" s="11">
        <f>G13+H13</f>
        <v>2381034</v>
      </c>
      <c r="G13" s="11">
        <f>G14-G34+G63</f>
        <v>1576900</v>
      </c>
      <c r="H13" s="11">
        <f>H14-H34+H63</f>
        <v>804134</v>
      </c>
      <c r="I13" s="11">
        <f>I14-I34+I63</f>
        <v>627724</v>
      </c>
      <c r="J13" s="11">
        <f>J14-J34+J63</f>
        <v>60840</v>
      </c>
      <c r="K13" s="11">
        <f>F13-I13-J13</f>
        <v>1692470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D15+D46</f>
        <v>3661000</v>
      </c>
      <c r="E14" s="11">
        <f>E15+E46</f>
        <v>3046950</v>
      </c>
      <c r="F14" s="11">
        <f>G14+H14</f>
        <v>4343734</v>
      </c>
      <c r="G14" s="11">
        <f>G15+G46</f>
        <v>1576900</v>
      </c>
      <c r="H14" s="11">
        <f>H15+H46</f>
        <v>2766834</v>
      </c>
      <c r="I14" s="11">
        <f>I15+I46</f>
        <v>2590424</v>
      </c>
      <c r="J14" s="11">
        <f>J15+J46</f>
        <v>60840</v>
      </c>
      <c r="K14" s="11">
        <f>F14-I14-J14</f>
        <v>1692470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D16+D23+D33+D43</f>
        <v>3446000</v>
      </c>
      <c r="E15" s="11">
        <f>E16+E23+E33+E43</f>
        <v>2849100</v>
      </c>
      <c r="F15" s="11">
        <f>G15+H15</f>
        <v>3462226</v>
      </c>
      <c r="G15" s="11">
        <f>G16+G23+G33+G43</f>
        <v>854630</v>
      </c>
      <c r="H15" s="11">
        <f>H16+H23+H33+H43</f>
        <v>2607596</v>
      </c>
      <c r="I15" s="11">
        <f>I16+I23+I33+I43</f>
        <v>2487330</v>
      </c>
      <c r="J15" s="11">
        <f>J16+J23+J33+J43</f>
        <v>36796</v>
      </c>
      <c r="K15" s="11">
        <f>F15-I15-J15</f>
        <v>938100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205000</v>
      </c>
      <c r="E16" s="11">
        <f>+E17</f>
        <v>167000</v>
      </c>
      <c r="F16" s="11">
        <f>G16+H16</f>
        <v>285102</v>
      </c>
      <c r="G16" s="11">
        <f>+G17</f>
        <v>0</v>
      </c>
      <c r="H16" s="11">
        <f>+H17</f>
        <v>285102</v>
      </c>
      <c r="I16" s="11">
        <f>+I17</f>
        <v>285102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205000</v>
      </c>
      <c r="E17" s="11">
        <f>E18+E20</f>
        <v>167000</v>
      </c>
      <c r="F17" s="11">
        <f>G17+H17</f>
        <v>285102</v>
      </c>
      <c r="G17" s="11">
        <f>G18+G20</f>
        <v>0</v>
      </c>
      <c r="H17" s="11">
        <f>H18+H20</f>
        <v>285102</v>
      </c>
      <c r="I17" s="11">
        <f>I18+I20</f>
        <v>285102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1444</v>
      </c>
      <c r="G18" s="11">
        <f>+G19</f>
        <v>0</v>
      </c>
      <c r="H18" s="11">
        <f>+H19</f>
        <v>1444</v>
      </c>
      <c r="I18" s="11">
        <f>+I19</f>
        <v>1444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1444</v>
      </c>
      <c r="G19" s="11">
        <v>0</v>
      </c>
      <c r="H19" s="11">
        <v>1444</v>
      </c>
      <c r="I19" s="11">
        <v>1444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D21+D22</f>
        <v>205000</v>
      </c>
      <c r="E20" s="11">
        <f>E21+E22</f>
        <v>167000</v>
      </c>
      <c r="F20" s="11">
        <f>G20+H20</f>
        <v>283658</v>
      </c>
      <c r="G20" s="11">
        <f>G21+G22</f>
        <v>0</v>
      </c>
      <c r="H20" s="11">
        <f>H21+H22</f>
        <v>283658</v>
      </c>
      <c r="I20" s="11">
        <f>I21+I22</f>
        <v>283658</v>
      </c>
      <c r="J20" s="11">
        <f>J21+J22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36000</v>
      </c>
      <c r="E21" s="11">
        <v>30000</v>
      </c>
      <c r="F21" s="11">
        <f>G21+H21</f>
        <v>156765</v>
      </c>
      <c r="G21" s="11">
        <v>0</v>
      </c>
      <c r="H21" s="11">
        <v>156765</v>
      </c>
      <c r="I21" s="11">
        <v>156765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51</v>
      </c>
      <c r="C22" s="10" t="s">
        <v>52</v>
      </c>
      <c r="D22" s="11">
        <v>169000</v>
      </c>
      <c r="E22" s="11">
        <v>137000</v>
      </c>
      <c r="F22" s="11">
        <f>G22+H22</f>
        <v>126893</v>
      </c>
      <c r="G22" s="11">
        <v>0</v>
      </c>
      <c r="H22" s="11">
        <v>126893</v>
      </c>
      <c r="I22" s="11">
        <v>126893</v>
      </c>
      <c r="J22" s="11">
        <v>0</v>
      </c>
      <c r="K22" s="11">
        <f>F22-I22-J22</f>
        <v>0</v>
      </c>
    </row>
    <row r="23" spans="1:11" s="6" customFormat="1" x14ac:dyDescent="0.3">
      <c r="A23" s="10" t="s">
        <v>53</v>
      </c>
      <c r="B23" s="10" t="s">
        <v>54</v>
      </c>
      <c r="C23" s="10" t="s">
        <v>55</v>
      </c>
      <c r="D23" s="11">
        <f>D24</f>
        <v>378500</v>
      </c>
      <c r="E23" s="11">
        <f>E24</f>
        <v>371400</v>
      </c>
      <c r="F23" s="11">
        <f>G23+H23</f>
        <v>982373</v>
      </c>
      <c r="G23" s="11">
        <f>G24</f>
        <v>729440</v>
      </c>
      <c r="H23" s="11">
        <f>H24</f>
        <v>252933</v>
      </c>
      <c r="I23" s="11">
        <f>I24</f>
        <v>187605</v>
      </c>
      <c r="J23" s="11">
        <f>J24</f>
        <v>22258</v>
      </c>
      <c r="K23" s="11">
        <f>F23-I23-J23</f>
        <v>772510</v>
      </c>
    </row>
    <row r="24" spans="1:11" s="6" customFormat="1" ht="21.6" x14ac:dyDescent="0.3">
      <c r="A24" s="10" t="s">
        <v>56</v>
      </c>
      <c r="B24" s="10" t="s">
        <v>57</v>
      </c>
      <c r="C24" s="10" t="s">
        <v>58</v>
      </c>
      <c r="D24" s="11">
        <f>D25+D28+D32</f>
        <v>378500</v>
      </c>
      <c r="E24" s="11">
        <f>E25+E28+E32</f>
        <v>371400</v>
      </c>
      <c r="F24" s="11">
        <f>G24+H24</f>
        <v>982373</v>
      </c>
      <c r="G24" s="11">
        <f>G25+G28+G32</f>
        <v>729440</v>
      </c>
      <c r="H24" s="11">
        <f>H25+H28+H32</f>
        <v>252933</v>
      </c>
      <c r="I24" s="11">
        <f>I25+I28+I32</f>
        <v>187605</v>
      </c>
      <c r="J24" s="11">
        <f>J25+J28+J32</f>
        <v>22258</v>
      </c>
      <c r="K24" s="11">
        <f>F24-I24-J24</f>
        <v>772510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D26+D27</f>
        <v>75000</v>
      </c>
      <c r="E25" s="11">
        <f>E26+E27</f>
        <v>74000</v>
      </c>
      <c r="F25" s="11">
        <f>G25+H25</f>
        <v>107796</v>
      </c>
      <c r="G25" s="11">
        <f>G26+G27</f>
        <v>56018</v>
      </c>
      <c r="H25" s="11">
        <f>H26+H27</f>
        <v>51778</v>
      </c>
      <c r="I25" s="11">
        <f>I26+I27</f>
        <v>31607</v>
      </c>
      <c r="J25" s="11">
        <f>J26+J27</f>
        <v>5768</v>
      </c>
      <c r="K25" s="11">
        <f>F25-I25-J25</f>
        <v>70421</v>
      </c>
    </row>
    <row r="26" spans="1:11" s="6" customFormat="1" x14ac:dyDescent="0.3">
      <c r="A26" s="10" t="s">
        <v>62</v>
      </c>
      <c r="B26" s="10" t="s">
        <v>63</v>
      </c>
      <c r="C26" s="10" t="s">
        <v>64</v>
      </c>
      <c r="D26" s="11">
        <v>70000</v>
      </c>
      <c r="E26" s="11">
        <v>70000</v>
      </c>
      <c r="F26" s="11">
        <f>G26+H26</f>
        <v>78975</v>
      </c>
      <c r="G26" s="11">
        <v>36729</v>
      </c>
      <c r="H26" s="11">
        <v>42246</v>
      </c>
      <c r="I26" s="11">
        <v>28698</v>
      </c>
      <c r="J26" s="11">
        <v>3802</v>
      </c>
      <c r="K26" s="11">
        <f>F26-I26-J26</f>
        <v>46475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5000</v>
      </c>
      <c r="E27" s="11">
        <v>4000</v>
      </c>
      <c r="F27" s="11">
        <f>G27+H27</f>
        <v>28821</v>
      </c>
      <c r="G27" s="11">
        <v>19289</v>
      </c>
      <c r="H27" s="11">
        <v>9532</v>
      </c>
      <c r="I27" s="11">
        <v>2909</v>
      </c>
      <c r="J27" s="11">
        <v>1966</v>
      </c>
      <c r="K27" s="11">
        <f>F27-I27-J27</f>
        <v>23946</v>
      </c>
    </row>
    <row r="28" spans="1:11" s="6" customFormat="1" ht="21.6" x14ac:dyDescent="0.3">
      <c r="A28" s="10" t="s">
        <v>68</v>
      </c>
      <c r="B28" s="10" t="s">
        <v>69</v>
      </c>
      <c r="C28" s="10" t="s">
        <v>70</v>
      </c>
      <c r="D28" s="11">
        <f>D29+D30+D31</f>
        <v>303000</v>
      </c>
      <c r="E28" s="11">
        <f>E29+E30+E31</f>
        <v>297000</v>
      </c>
      <c r="F28" s="11">
        <f>G28+H28</f>
        <v>868624</v>
      </c>
      <c r="G28" s="11">
        <f>G29+G30+G31</f>
        <v>673422</v>
      </c>
      <c r="H28" s="11">
        <f>H29+H30+H31</f>
        <v>195202</v>
      </c>
      <c r="I28" s="11">
        <f>I29+I30+I31</f>
        <v>150045</v>
      </c>
      <c r="J28" s="11">
        <f>J29+J30+J31</f>
        <v>16490</v>
      </c>
      <c r="K28" s="11">
        <f>F28-I28-J28</f>
        <v>702089</v>
      </c>
    </row>
    <row r="29" spans="1:11" s="6" customFormat="1" x14ac:dyDescent="0.3">
      <c r="A29" s="10" t="s">
        <v>71</v>
      </c>
      <c r="B29" s="10" t="s">
        <v>72</v>
      </c>
      <c r="C29" s="10" t="s">
        <v>73</v>
      </c>
      <c r="D29" s="11">
        <v>100000</v>
      </c>
      <c r="E29" s="11">
        <v>100000</v>
      </c>
      <c r="F29" s="11">
        <f>G29+H29</f>
        <v>196548</v>
      </c>
      <c r="G29" s="11">
        <v>143577</v>
      </c>
      <c r="H29" s="11">
        <v>52971</v>
      </c>
      <c r="I29" s="11">
        <v>45980</v>
      </c>
      <c r="J29" s="11">
        <v>4917</v>
      </c>
      <c r="K29" s="11">
        <f>F29-I29-J29</f>
        <v>145651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2000</v>
      </c>
      <c r="E30" s="11">
        <v>2000</v>
      </c>
      <c r="F30" s="11">
        <f>G30+H30</f>
        <v>2008</v>
      </c>
      <c r="G30" s="11">
        <v>149</v>
      </c>
      <c r="H30" s="11">
        <v>1859</v>
      </c>
      <c r="I30" s="11">
        <v>321</v>
      </c>
      <c r="J30" s="11">
        <v>1444</v>
      </c>
      <c r="K30" s="11">
        <f>F30-I30-J30</f>
        <v>243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201000</v>
      </c>
      <c r="E31" s="11">
        <v>195000</v>
      </c>
      <c r="F31" s="11">
        <f>G31+H31</f>
        <v>670068</v>
      </c>
      <c r="G31" s="11">
        <v>529696</v>
      </c>
      <c r="H31" s="11">
        <v>140372</v>
      </c>
      <c r="I31" s="11">
        <v>103744</v>
      </c>
      <c r="J31" s="11">
        <v>10129</v>
      </c>
      <c r="K31" s="11">
        <f>F31-I31-J31</f>
        <v>556195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500</v>
      </c>
      <c r="E32" s="11">
        <v>400</v>
      </c>
      <c r="F32" s="11">
        <f>G32+H32</f>
        <v>5953</v>
      </c>
      <c r="G32" s="11">
        <v>0</v>
      </c>
      <c r="H32" s="11">
        <v>5953</v>
      </c>
      <c r="I32" s="11">
        <v>5953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83</v>
      </c>
      <c r="B33" s="10" t="s">
        <v>84</v>
      </c>
      <c r="C33" s="10" t="s">
        <v>85</v>
      </c>
      <c r="D33" s="11">
        <f>D34+D38</f>
        <v>2855500</v>
      </c>
      <c r="E33" s="11">
        <f>E34+E38</f>
        <v>2305500</v>
      </c>
      <c r="F33" s="11">
        <f>G33+H33</f>
        <v>2190462</v>
      </c>
      <c r="G33" s="11">
        <f>G34+G38</f>
        <v>124857</v>
      </c>
      <c r="H33" s="11">
        <f>H34+H38</f>
        <v>2065605</v>
      </c>
      <c r="I33" s="11">
        <f>I34+I38</f>
        <v>2010659</v>
      </c>
      <c r="J33" s="11">
        <f>J34+J38</f>
        <v>14538</v>
      </c>
      <c r="K33" s="11">
        <f>F33-I33-J33</f>
        <v>165265</v>
      </c>
    </row>
    <row r="34" spans="1:11" s="6" customFormat="1" ht="21.6" x14ac:dyDescent="0.3">
      <c r="A34" s="10" t="s">
        <v>86</v>
      </c>
      <c r="B34" s="10" t="s">
        <v>87</v>
      </c>
      <c r="C34" s="10" t="s">
        <v>88</v>
      </c>
      <c r="D34" s="11">
        <f>+D35+D36+D37</f>
        <v>2537000</v>
      </c>
      <c r="E34" s="11">
        <f>+E35+E36+E37</f>
        <v>2003000</v>
      </c>
      <c r="F34" s="11">
        <f>G34+H34</f>
        <v>1969000</v>
      </c>
      <c r="G34" s="11">
        <f>+G35+G36+G37</f>
        <v>0</v>
      </c>
      <c r="H34" s="11">
        <f>+H35+H36+H37</f>
        <v>1969000</v>
      </c>
      <c r="I34" s="11">
        <f>+I35+I36+I37</f>
        <v>1969000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89</v>
      </c>
      <c r="B35" s="10" t="s">
        <v>90</v>
      </c>
      <c r="C35" s="10" t="s">
        <v>91</v>
      </c>
      <c r="D35" s="11">
        <v>820000</v>
      </c>
      <c r="E35" s="11">
        <v>637000</v>
      </c>
      <c r="F35" s="11">
        <f>G35+H35</f>
        <v>603000</v>
      </c>
      <c r="G35" s="11">
        <v>0</v>
      </c>
      <c r="H35" s="11">
        <v>603000</v>
      </c>
      <c r="I35" s="11">
        <v>603000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92</v>
      </c>
      <c r="B36" s="10" t="s">
        <v>93</v>
      </c>
      <c r="C36" s="10" t="s">
        <v>94</v>
      </c>
      <c r="D36" s="11">
        <v>30000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96</v>
      </c>
      <c r="C37" s="10" t="s">
        <v>97</v>
      </c>
      <c r="D37" s="11">
        <v>1687000</v>
      </c>
      <c r="E37" s="11">
        <v>1344000</v>
      </c>
      <c r="F37" s="11">
        <f>G37+H37</f>
        <v>1344000</v>
      </c>
      <c r="G37" s="11">
        <v>0</v>
      </c>
      <c r="H37" s="11">
        <v>1344000</v>
      </c>
      <c r="I37" s="11">
        <v>1344000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98</v>
      </c>
      <c r="B38" s="10" t="s">
        <v>99</v>
      </c>
      <c r="C38" s="10" t="s">
        <v>100</v>
      </c>
      <c r="D38" s="11">
        <f>D39+D42</f>
        <v>318500</v>
      </c>
      <c r="E38" s="11">
        <f>E39+E42</f>
        <v>302500</v>
      </c>
      <c r="F38" s="11">
        <f>G38+H38</f>
        <v>221462</v>
      </c>
      <c r="G38" s="11">
        <f>G39+G42</f>
        <v>124857</v>
      </c>
      <c r="H38" s="11">
        <f>H39+H42</f>
        <v>96605</v>
      </c>
      <c r="I38" s="11">
        <f>I39+I42</f>
        <v>41659</v>
      </c>
      <c r="J38" s="11">
        <f>J39+J42</f>
        <v>14538</v>
      </c>
      <c r="K38" s="11">
        <f>F38-I38-J38</f>
        <v>165265</v>
      </c>
    </row>
    <row r="39" spans="1:11" s="6" customFormat="1" ht="21.6" x14ac:dyDescent="0.3">
      <c r="A39" s="10" t="s">
        <v>101</v>
      </c>
      <c r="B39" s="10" t="s">
        <v>102</v>
      </c>
      <c r="C39" s="10" t="s">
        <v>103</v>
      </c>
      <c r="D39" s="11">
        <f>D40+D41</f>
        <v>154500</v>
      </c>
      <c r="E39" s="11">
        <f>E40+E41</f>
        <v>153500</v>
      </c>
      <c r="F39" s="11">
        <f>G39+H39</f>
        <v>221235</v>
      </c>
      <c r="G39" s="11">
        <f>G40+G41</f>
        <v>124857</v>
      </c>
      <c r="H39" s="11">
        <f>H40+H41</f>
        <v>96378</v>
      </c>
      <c r="I39" s="11">
        <f>I40+I41</f>
        <v>41432</v>
      </c>
      <c r="J39" s="11">
        <f>J40+J41</f>
        <v>14538</v>
      </c>
      <c r="K39" s="11">
        <f>F39-I39-J39</f>
        <v>165265</v>
      </c>
    </row>
    <row r="40" spans="1:11" s="6" customFormat="1" ht="21.6" x14ac:dyDescent="0.3">
      <c r="A40" s="10" t="s">
        <v>104</v>
      </c>
      <c r="B40" s="10" t="s">
        <v>105</v>
      </c>
      <c r="C40" s="10" t="s">
        <v>106</v>
      </c>
      <c r="D40" s="11">
        <v>150000</v>
      </c>
      <c r="E40" s="11">
        <v>150000</v>
      </c>
      <c r="F40" s="11">
        <f>G40+H40</f>
        <v>212532</v>
      </c>
      <c r="G40" s="11">
        <v>118891</v>
      </c>
      <c r="H40" s="11">
        <v>93641</v>
      </c>
      <c r="I40" s="11">
        <v>39190</v>
      </c>
      <c r="J40" s="11">
        <v>14503</v>
      </c>
      <c r="K40" s="11">
        <f>F40-I40-J40</f>
        <v>158839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v>4500</v>
      </c>
      <c r="E41" s="11">
        <v>3500</v>
      </c>
      <c r="F41" s="11">
        <f>G41+H41</f>
        <v>8703</v>
      </c>
      <c r="G41" s="11">
        <v>5966</v>
      </c>
      <c r="H41" s="11">
        <v>2737</v>
      </c>
      <c r="I41" s="11">
        <v>2242</v>
      </c>
      <c r="J41" s="11">
        <v>35</v>
      </c>
      <c r="K41" s="11">
        <f>F41-I41-J41</f>
        <v>6426</v>
      </c>
    </row>
    <row r="42" spans="1:11" s="6" customFormat="1" ht="21.6" x14ac:dyDescent="0.3">
      <c r="A42" s="10" t="s">
        <v>110</v>
      </c>
      <c r="B42" s="10" t="s">
        <v>111</v>
      </c>
      <c r="C42" s="10" t="s">
        <v>112</v>
      </c>
      <c r="D42" s="11">
        <v>164000</v>
      </c>
      <c r="E42" s="11">
        <v>149000</v>
      </c>
      <c r="F42" s="11">
        <f>G42+H42</f>
        <v>227</v>
      </c>
      <c r="G42" s="11">
        <v>0</v>
      </c>
      <c r="H42" s="11">
        <v>227</v>
      </c>
      <c r="I42" s="11">
        <v>227</v>
      </c>
      <c r="J42" s="11">
        <v>0</v>
      </c>
      <c r="K42" s="11">
        <f>F42-I42-J42</f>
        <v>0</v>
      </c>
    </row>
    <row r="43" spans="1:11" s="6" customFormat="1" x14ac:dyDescent="0.3">
      <c r="A43" s="10" t="s">
        <v>113</v>
      </c>
      <c r="B43" s="10" t="s">
        <v>114</v>
      </c>
      <c r="C43" s="10" t="s">
        <v>115</v>
      </c>
      <c r="D43" s="11">
        <f>D44</f>
        <v>7000</v>
      </c>
      <c r="E43" s="11">
        <f>E44</f>
        <v>5200</v>
      </c>
      <c r="F43" s="11">
        <f>G43+H43</f>
        <v>4289</v>
      </c>
      <c r="G43" s="11">
        <f>G44</f>
        <v>333</v>
      </c>
      <c r="H43" s="11">
        <f>H44</f>
        <v>3956</v>
      </c>
      <c r="I43" s="11">
        <f>I44</f>
        <v>3964</v>
      </c>
      <c r="J43" s="11">
        <f>J44</f>
        <v>0</v>
      </c>
      <c r="K43" s="11">
        <f>F43-I43-J43</f>
        <v>325</v>
      </c>
    </row>
    <row r="44" spans="1:11" s="6" customFormat="1" x14ac:dyDescent="0.3">
      <c r="A44" s="10" t="s">
        <v>116</v>
      </c>
      <c r="B44" s="10" t="s">
        <v>117</v>
      </c>
      <c r="C44" s="10" t="s">
        <v>118</v>
      </c>
      <c r="D44" s="11">
        <f>D45</f>
        <v>7000</v>
      </c>
      <c r="E44" s="11">
        <f>E45</f>
        <v>5200</v>
      </c>
      <c r="F44" s="11">
        <f>G44+H44</f>
        <v>4289</v>
      </c>
      <c r="G44" s="11">
        <f>G45</f>
        <v>333</v>
      </c>
      <c r="H44" s="11">
        <f>H45</f>
        <v>3956</v>
      </c>
      <c r="I44" s="11">
        <f>I45</f>
        <v>3964</v>
      </c>
      <c r="J44" s="11">
        <f>J45</f>
        <v>0</v>
      </c>
      <c r="K44" s="11">
        <f>F44-I44-J44</f>
        <v>325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v>7000</v>
      </c>
      <c r="E45" s="11">
        <v>5200</v>
      </c>
      <c r="F45" s="11">
        <f>G45+H45</f>
        <v>4289</v>
      </c>
      <c r="G45" s="11">
        <v>333</v>
      </c>
      <c r="H45" s="11">
        <v>3956</v>
      </c>
      <c r="I45" s="11">
        <v>3964</v>
      </c>
      <c r="J45" s="11">
        <v>0</v>
      </c>
      <c r="K45" s="11">
        <f>F45-I45-J45</f>
        <v>325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D47+D52</f>
        <v>215000</v>
      </c>
      <c r="E46" s="11">
        <f>E47+E52</f>
        <v>197850</v>
      </c>
      <c r="F46" s="11">
        <f>G46+H46</f>
        <v>881508</v>
      </c>
      <c r="G46" s="11">
        <f>G47+G52</f>
        <v>722270</v>
      </c>
      <c r="H46" s="11">
        <f>H47+H52</f>
        <v>159238</v>
      </c>
      <c r="I46" s="11">
        <f>I47+I52</f>
        <v>103094</v>
      </c>
      <c r="J46" s="11">
        <f>J47+J52</f>
        <v>24044</v>
      </c>
      <c r="K46" s="11">
        <f>F46-I46-J46</f>
        <v>754370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f>D48</f>
        <v>55000</v>
      </c>
      <c r="E47" s="11">
        <f>E48</f>
        <v>47000</v>
      </c>
      <c r="F47" s="11">
        <f>G47+H47</f>
        <v>62286</v>
      </c>
      <c r="G47" s="11">
        <f>G48</f>
        <v>14562</v>
      </c>
      <c r="H47" s="11">
        <f>H48</f>
        <v>47724</v>
      </c>
      <c r="I47" s="11">
        <f>I48</f>
        <v>25750</v>
      </c>
      <c r="J47" s="11">
        <f>J48</f>
        <v>17935</v>
      </c>
      <c r="K47" s="11">
        <f>F47-I47-J47</f>
        <v>18601</v>
      </c>
    </row>
    <row r="48" spans="1:11" s="6" customFormat="1" ht="21.6" x14ac:dyDescent="0.3">
      <c r="A48" s="10" t="s">
        <v>128</v>
      </c>
      <c r="B48" s="10" t="s">
        <v>129</v>
      </c>
      <c r="C48" s="10" t="s">
        <v>130</v>
      </c>
      <c r="D48" s="11">
        <f>+D49+D51</f>
        <v>55000</v>
      </c>
      <c r="E48" s="11">
        <f>+E49+E51</f>
        <v>47000</v>
      </c>
      <c r="F48" s="11">
        <f>G48+H48</f>
        <v>62286</v>
      </c>
      <c r="G48" s="11">
        <f>+G49+G51</f>
        <v>14562</v>
      </c>
      <c r="H48" s="11">
        <f>+H49+H51</f>
        <v>47724</v>
      </c>
      <c r="I48" s="11">
        <f>+I49+I51</f>
        <v>25750</v>
      </c>
      <c r="J48" s="11">
        <f>+J49+J51</f>
        <v>17935</v>
      </c>
      <c r="K48" s="11">
        <f>F48-I48-J48</f>
        <v>18601</v>
      </c>
    </row>
    <row r="49" spans="1:11" s="6" customFormat="1" x14ac:dyDescent="0.3">
      <c r="A49" s="10" t="s">
        <v>131</v>
      </c>
      <c r="B49" s="10" t="s">
        <v>132</v>
      </c>
      <c r="C49" s="10" t="s">
        <v>133</v>
      </c>
      <c r="D49" s="11">
        <f>D50</f>
        <v>21000</v>
      </c>
      <c r="E49" s="11">
        <f>E50</f>
        <v>17000</v>
      </c>
      <c r="F49" s="11">
        <f>G49+H49</f>
        <v>53001</v>
      </c>
      <c r="G49" s="11">
        <f>G50</f>
        <v>14562</v>
      </c>
      <c r="H49" s="11">
        <f>H50</f>
        <v>38439</v>
      </c>
      <c r="I49" s="11">
        <f>I50</f>
        <v>16465</v>
      </c>
      <c r="J49" s="11">
        <f>J50</f>
        <v>17935</v>
      </c>
      <c r="K49" s="11">
        <f>F49-I49-J49</f>
        <v>18601</v>
      </c>
    </row>
    <row r="50" spans="1:11" s="6" customFormat="1" ht="21.6" x14ac:dyDescent="0.3">
      <c r="A50" s="10" t="s">
        <v>134</v>
      </c>
      <c r="B50" s="10" t="s">
        <v>135</v>
      </c>
      <c r="C50" s="10" t="s">
        <v>136</v>
      </c>
      <c r="D50" s="11">
        <v>21000</v>
      </c>
      <c r="E50" s="11">
        <v>17000</v>
      </c>
      <c r="F50" s="11">
        <f>G50+H50</f>
        <v>53001</v>
      </c>
      <c r="G50" s="11">
        <v>14562</v>
      </c>
      <c r="H50" s="11">
        <v>38439</v>
      </c>
      <c r="I50" s="11">
        <v>16465</v>
      </c>
      <c r="J50" s="11">
        <v>17935</v>
      </c>
      <c r="K50" s="11">
        <f>F50-I50-J50</f>
        <v>18601</v>
      </c>
    </row>
    <row r="51" spans="1:11" s="6" customFormat="1" x14ac:dyDescent="0.3">
      <c r="A51" s="10" t="s">
        <v>137</v>
      </c>
      <c r="B51" s="10" t="s">
        <v>138</v>
      </c>
      <c r="C51" s="10" t="s">
        <v>139</v>
      </c>
      <c r="D51" s="11">
        <v>34000</v>
      </c>
      <c r="E51" s="11">
        <v>30000</v>
      </c>
      <c r="F51" s="11">
        <f>G51+H51</f>
        <v>9285</v>
      </c>
      <c r="G51" s="11">
        <v>0</v>
      </c>
      <c r="H51" s="11">
        <v>9285</v>
      </c>
      <c r="I51" s="11">
        <v>9285</v>
      </c>
      <c r="J51" s="11">
        <v>0</v>
      </c>
      <c r="K51" s="11">
        <f>F51-I51-J51</f>
        <v>0</v>
      </c>
    </row>
    <row r="52" spans="1:11" s="6" customFormat="1" ht="21.6" x14ac:dyDescent="0.3">
      <c r="A52" s="10" t="s">
        <v>140</v>
      </c>
      <c r="B52" s="10" t="s">
        <v>141</v>
      </c>
      <c r="C52" s="10" t="s">
        <v>142</v>
      </c>
      <c r="D52" s="11">
        <f>+D53+D55+D58</f>
        <v>160000</v>
      </c>
      <c r="E52" s="11">
        <f>+E53+E55+E58</f>
        <v>150850</v>
      </c>
      <c r="F52" s="11">
        <f>G52+H52</f>
        <v>819222</v>
      </c>
      <c r="G52" s="11">
        <f>+G53+G55+G58</f>
        <v>707708</v>
      </c>
      <c r="H52" s="11">
        <f>+H53+H55+H58</f>
        <v>111514</v>
      </c>
      <c r="I52" s="11">
        <f>+I53+I55+I58</f>
        <v>77344</v>
      </c>
      <c r="J52" s="11">
        <f>+J53+J55+J58</f>
        <v>6109</v>
      </c>
      <c r="K52" s="11">
        <f>F52-I52-J52</f>
        <v>735769</v>
      </c>
    </row>
    <row r="53" spans="1:11" s="6" customFormat="1" ht="21.6" x14ac:dyDescent="0.3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520</v>
      </c>
      <c r="G53" s="11">
        <f>G54</f>
        <v>0</v>
      </c>
      <c r="H53" s="11">
        <f>H54</f>
        <v>520</v>
      </c>
      <c r="I53" s="11">
        <f>I54</f>
        <v>520</v>
      </c>
      <c r="J53" s="11">
        <f>J54</f>
        <v>0</v>
      </c>
      <c r="K53" s="11">
        <f>F53-I53-J53</f>
        <v>0</v>
      </c>
    </row>
    <row r="54" spans="1:11" s="6" customFormat="1" x14ac:dyDescent="0.3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520</v>
      </c>
      <c r="G54" s="11">
        <v>0</v>
      </c>
      <c r="H54" s="11">
        <v>520</v>
      </c>
      <c r="I54" s="11">
        <v>520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149</v>
      </c>
      <c r="B55" s="10" t="s">
        <v>150</v>
      </c>
      <c r="C55" s="10" t="s">
        <v>151</v>
      </c>
      <c r="D55" s="11">
        <f>D56</f>
        <v>100000</v>
      </c>
      <c r="E55" s="11">
        <f>E56</f>
        <v>98850</v>
      </c>
      <c r="F55" s="11">
        <f>G55+H55</f>
        <v>743344</v>
      </c>
      <c r="G55" s="11">
        <f>G56</f>
        <v>660205</v>
      </c>
      <c r="H55" s="11">
        <f>H56</f>
        <v>83139</v>
      </c>
      <c r="I55" s="11">
        <f>I56</f>
        <v>48591</v>
      </c>
      <c r="J55" s="11">
        <f>J56</f>
        <v>6085</v>
      </c>
      <c r="K55" s="11">
        <f>F55-I55-J55</f>
        <v>688668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f>D57</f>
        <v>100000</v>
      </c>
      <c r="E56" s="11">
        <f>E57</f>
        <v>98850</v>
      </c>
      <c r="F56" s="11">
        <f>G56+H56</f>
        <v>743344</v>
      </c>
      <c r="G56" s="11">
        <f>G57</f>
        <v>660205</v>
      </c>
      <c r="H56" s="11">
        <f>H57</f>
        <v>83139</v>
      </c>
      <c r="I56" s="11">
        <f>I57</f>
        <v>48591</v>
      </c>
      <c r="J56" s="11">
        <f>J57</f>
        <v>6085</v>
      </c>
      <c r="K56" s="11">
        <f>F56-I56-J56</f>
        <v>688668</v>
      </c>
    </row>
    <row r="57" spans="1:11" s="6" customFormat="1" ht="21.6" x14ac:dyDescent="0.3">
      <c r="A57" s="10" t="s">
        <v>155</v>
      </c>
      <c r="B57" s="10" t="s">
        <v>156</v>
      </c>
      <c r="C57" s="10" t="s">
        <v>157</v>
      </c>
      <c r="D57" s="11">
        <v>100000</v>
      </c>
      <c r="E57" s="11">
        <v>98850</v>
      </c>
      <c r="F57" s="11">
        <f>G57+H57</f>
        <v>743344</v>
      </c>
      <c r="G57" s="11">
        <v>660205</v>
      </c>
      <c r="H57" s="11">
        <v>83139</v>
      </c>
      <c r="I57" s="11">
        <v>48591</v>
      </c>
      <c r="J57" s="11">
        <v>6085</v>
      </c>
      <c r="K57" s="11">
        <f>F57-I57-J57</f>
        <v>688668</v>
      </c>
    </row>
    <row r="58" spans="1:11" s="6" customFormat="1" ht="31.8" x14ac:dyDescent="0.3">
      <c r="A58" s="10" t="s">
        <v>158</v>
      </c>
      <c r="B58" s="10" t="s">
        <v>159</v>
      </c>
      <c r="C58" s="10" t="s">
        <v>160</v>
      </c>
      <c r="D58" s="11">
        <f>+D59</f>
        <v>60000</v>
      </c>
      <c r="E58" s="11">
        <f>+E59</f>
        <v>52000</v>
      </c>
      <c r="F58" s="11">
        <f>G58+H58</f>
        <v>75358</v>
      </c>
      <c r="G58" s="11">
        <f>+G59</f>
        <v>47503</v>
      </c>
      <c r="H58" s="11">
        <f>+H59</f>
        <v>27855</v>
      </c>
      <c r="I58" s="11">
        <f>+I59</f>
        <v>28233</v>
      </c>
      <c r="J58" s="11">
        <f>+J59</f>
        <v>24</v>
      </c>
      <c r="K58" s="11">
        <f>F58-I58-J58</f>
        <v>47101</v>
      </c>
    </row>
    <row r="59" spans="1:11" s="6" customFormat="1" x14ac:dyDescent="0.3">
      <c r="A59" s="10" t="s">
        <v>161</v>
      </c>
      <c r="B59" s="10" t="s">
        <v>162</v>
      </c>
      <c r="C59" s="10" t="s">
        <v>163</v>
      </c>
      <c r="D59" s="11">
        <v>60000</v>
      </c>
      <c r="E59" s="11">
        <v>52000</v>
      </c>
      <c r="F59" s="11">
        <f>G59+H59</f>
        <v>75358</v>
      </c>
      <c r="G59" s="11">
        <v>47503</v>
      </c>
      <c r="H59" s="11">
        <v>27855</v>
      </c>
      <c r="I59" s="11">
        <v>28233</v>
      </c>
      <c r="J59" s="11">
        <v>24</v>
      </c>
      <c r="K59" s="11">
        <f>F59-I59-J59</f>
        <v>47101</v>
      </c>
    </row>
    <row r="60" spans="1:11" s="6" customFormat="1" ht="31.8" x14ac:dyDescent="0.3">
      <c r="A60" s="10" t="s">
        <v>164</v>
      </c>
      <c r="B60" s="10" t="s">
        <v>165</v>
      </c>
      <c r="C60" s="10" t="s">
        <v>166</v>
      </c>
      <c r="D60" s="11">
        <v>-20000</v>
      </c>
      <c r="E60" s="11">
        <v>-20000</v>
      </c>
      <c r="F60" s="11">
        <f>G60+H60</f>
        <v>-20000</v>
      </c>
      <c r="G60" s="11">
        <v>0</v>
      </c>
      <c r="H60" s="11">
        <v>-20000</v>
      </c>
      <c r="I60" s="11">
        <v>-20000</v>
      </c>
      <c r="J60" s="11">
        <v>0</v>
      </c>
      <c r="K60" s="11">
        <f>F60-I60-J60</f>
        <v>0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v>20000</v>
      </c>
      <c r="E61" s="11">
        <v>20000</v>
      </c>
      <c r="F61" s="11">
        <f>G61+H61</f>
        <v>20000</v>
      </c>
      <c r="G61" s="11">
        <v>0</v>
      </c>
      <c r="H61" s="11">
        <v>20000</v>
      </c>
      <c r="I61" s="11">
        <v>20000</v>
      </c>
      <c r="J61" s="11">
        <v>0</v>
      </c>
      <c r="K61" s="11">
        <f>F61-I61-J61</f>
        <v>0</v>
      </c>
    </row>
    <row r="62" spans="1:11" s="6" customFormat="1" x14ac:dyDescent="0.3">
      <c r="A62" s="10" t="s">
        <v>170</v>
      </c>
      <c r="B62" s="10" t="s">
        <v>171</v>
      </c>
      <c r="C62" s="10" t="s">
        <v>172</v>
      </c>
      <c r="D62" s="11">
        <f>D63</f>
        <v>0</v>
      </c>
      <c r="E62" s="11">
        <f>E63</f>
        <v>0</v>
      </c>
      <c r="F62" s="11">
        <f>G62+H62</f>
        <v>6300</v>
      </c>
      <c r="G62" s="11">
        <f>G63</f>
        <v>0</v>
      </c>
      <c r="H62" s="11">
        <f>H63</f>
        <v>6300</v>
      </c>
      <c r="I62" s="11">
        <f>I63</f>
        <v>6300</v>
      </c>
      <c r="J62" s="11">
        <f>J63</f>
        <v>0</v>
      </c>
      <c r="K62" s="11">
        <f>F62-I62-J62</f>
        <v>0</v>
      </c>
    </row>
    <row r="63" spans="1:11" s="6" customFormat="1" ht="31.8" x14ac:dyDescent="0.3">
      <c r="A63" s="10" t="s">
        <v>173</v>
      </c>
      <c r="B63" s="10" t="s">
        <v>174</v>
      </c>
      <c r="C63" s="10" t="s">
        <v>175</v>
      </c>
      <c r="D63" s="11">
        <f>+D64</f>
        <v>0</v>
      </c>
      <c r="E63" s="11">
        <f>+E64</f>
        <v>0</v>
      </c>
      <c r="F63" s="11">
        <f>G63+H63</f>
        <v>6300</v>
      </c>
      <c r="G63" s="11">
        <f>+G64</f>
        <v>0</v>
      </c>
      <c r="H63" s="11">
        <f>+H64</f>
        <v>6300</v>
      </c>
      <c r="I63" s="11">
        <f>+I64</f>
        <v>6300</v>
      </c>
      <c r="J63" s="11">
        <f>+J64</f>
        <v>0</v>
      </c>
      <c r="K63" s="11">
        <f>F63-I63-J63</f>
        <v>0</v>
      </c>
    </row>
    <row r="64" spans="1:11" s="6" customFormat="1" ht="21.6" x14ac:dyDescent="0.3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6300</v>
      </c>
      <c r="G64" s="11">
        <v>0</v>
      </c>
      <c r="H64" s="11">
        <v>6300</v>
      </c>
      <c r="I64" s="11">
        <v>6300</v>
      </c>
      <c r="J64" s="11">
        <v>0</v>
      </c>
      <c r="K64" s="11">
        <f>F64-I64-J64</f>
        <v>0</v>
      </c>
    </row>
    <row r="65" spans="1:12" s="6" customFormat="1" x14ac:dyDescent="0.3">
      <c r="A65" s="10" t="s">
        <v>179</v>
      </c>
      <c r="B65" s="10" t="s">
        <v>180</v>
      </c>
      <c r="C65" s="10" t="s">
        <v>181</v>
      </c>
      <c r="D65" s="11">
        <f>D66</f>
        <v>605635</v>
      </c>
      <c r="E65" s="11">
        <f>E66</f>
        <v>588785</v>
      </c>
      <c r="F65" s="11">
        <f>G65+H65</f>
        <v>1087767</v>
      </c>
      <c r="G65" s="11">
        <f>G66</f>
        <v>0</v>
      </c>
      <c r="H65" s="11">
        <f>H66</f>
        <v>1087767</v>
      </c>
      <c r="I65" s="11">
        <f>I66</f>
        <v>1087767</v>
      </c>
      <c r="J65" s="11">
        <f>J66</f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f>D67+D71</f>
        <v>605635</v>
      </c>
      <c r="E66" s="11">
        <f>E67+E71</f>
        <v>588785</v>
      </c>
      <c r="F66" s="11">
        <f>G66+H66</f>
        <v>1087767</v>
      </c>
      <c r="G66" s="11">
        <f>G67+G71</f>
        <v>0</v>
      </c>
      <c r="H66" s="11">
        <f>H67+H71</f>
        <v>1087767</v>
      </c>
      <c r="I66" s="11">
        <f>I67+I71</f>
        <v>1087767</v>
      </c>
      <c r="J66" s="11">
        <f>J67+J71</f>
        <v>0</v>
      </c>
      <c r="K66" s="11">
        <f>F66-I66-J66</f>
        <v>0</v>
      </c>
    </row>
    <row r="67" spans="1:12" s="6" customFormat="1" ht="82.8" x14ac:dyDescent="0.3">
      <c r="A67" s="10" t="s">
        <v>185</v>
      </c>
      <c r="B67" s="10" t="s">
        <v>186</v>
      </c>
      <c r="C67" s="10" t="s">
        <v>187</v>
      </c>
      <c r="D67" s="11">
        <f>+D68+D69+D70</f>
        <v>436335</v>
      </c>
      <c r="E67" s="11">
        <f>+E68+E69+E70</f>
        <v>419485</v>
      </c>
      <c r="F67" s="11">
        <f>G67+H67</f>
        <v>957109</v>
      </c>
      <c r="G67" s="11">
        <f>+G68+G69+G70</f>
        <v>0</v>
      </c>
      <c r="H67" s="11">
        <f>+H68+H69+H70</f>
        <v>957109</v>
      </c>
      <c r="I67" s="11">
        <f>+I68+I69+I70</f>
        <v>957109</v>
      </c>
      <c r="J67" s="11">
        <f>+J68+J69+J70</f>
        <v>0</v>
      </c>
      <c r="K67" s="11">
        <f>F67-I67-J67</f>
        <v>0</v>
      </c>
    </row>
    <row r="68" spans="1:12" s="6" customFormat="1" ht="21.6" x14ac:dyDescent="0.3">
      <c r="A68" s="10" t="s">
        <v>188</v>
      </c>
      <c r="B68" s="10" t="s">
        <v>189</v>
      </c>
      <c r="C68" s="10" t="s">
        <v>190</v>
      </c>
      <c r="D68" s="11">
        <v>5000</v>
      </c>
      <c r="E68" s="11">
        <v>2000</v>
      </c>
      <c r="F68" s="11">
        <f>G68+H68</f>
        <v>494</v>
      </c>
      <c r="G68" s="11">
        <v>0</v>
      </c>
      <c r="H68" s="11">
        <v>494</v>
      </c>
      <c r="I68" s="11">
        <v>494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191</v>
      </c>
      <c r="B69" s="10" t="s">
        <v>192</v>
      </c>
      <c r="C69" s="10" t="s">
        <v>193</v>
      </c>
      <c r="D69" s="11">
        <v>65000</v>
      </c>
      <c r="E69" s="11">
        <v>51150</v>
      </c>
      <c r="F69" s="11">
        <f>G69+H69</f>
        <v>40253</v>
      </c>
      <c r="G69" s="11">
        <v>0</v>
      </c>
      <c r="H69" s="11">
        <v>40253</v>
      </c>
      <c r="I69" s="11">
        <v>40253</v>
      </c>
      <c r="J69" s="11">
        <v>0</v>
      </c>
      <c r="K69" s="11">
        <f>F69-I69-J69</f>
        <v>0</v>
      </c>
    </row>
    <row r="70" spans="1:12" s="6" customFormat="1" x14ac:dyDescent="0.3">
      <c r="A70" s="10" t="s">
        <v>194</v>
      </c>
      <c r="B70" s="10" t="s">
        <v>195</v>
      </c>
      <c r="C70" s="10" t="s">
        <v>196</v>
      </c>
      <c r="D70" s="11">
        <v>366335</v>
      </c>
      <c r="E70" s="11">
        <v>366335</v>
      </c>
      <c r="F70" s="11">
        <f>G70+H70</f>
        <v>916362</v>
      </c>
      <c r="G70" s="11">
        <v>0</v>
      </c>
      <c r="H70" s="11">
        <v>916362</v>
      </c>
      <c r="I70" s="11">
        <v>916362</v>
      </c>
      <c r="J70" s="11">
        <v>0</v>
      </c>
      <c r="K70" s="11">
        <f>F70-I70-J70</f>
        <v>0</v>
      </c>
    </row>
    <row r="71" spans="1:12" s="6" customFormat="1" ht="31.8" x14ac:dyDescent="0.3">
      <c r="A71" s="10" t="s">
        <v>197</v>
      </c>
      <c r="B71" s="10" t="s">
        <v>198</v>
      </c>
      <c r="C71" s="10" t="s">
        <v>199</v>
      </c>
      <c r="D71" s="11">
        <f>+D72</f>
        <v>169300</v>
      </c>
      <c r="E71" s="11">
        <f>+E72</f>
        <v>169300</v>
      </c>
      <c r="F71" s="11">
        <f>G71+H71</f>
        <v>130658</v>
      </c>
      <c r="G71" s="11">
        <f>+G72</f>
        <v>0</v>
      </c>
      <c r="H71" s="11">
        <f>+H72</f>
        <v>130658</v>
      </c>
      <c r="I71" s="11">
        <f>+I72</f>
        <v>130658</v>
      </c>
      <c r="J71" s="11">
        <f>+J72</f>
        <v>0</v>
      </c>
      <c r="K71" s="11">
        <f>F71-I71-J71</f>
        <v>0</v>
      </c>
    </row>
    <row r="72" spans="1:12" s="6" customFormat="1" ht="31.8" x14ac:dyDescent="0.3">
      <c r="A72" s="10" t="s">
        <v>200</v>
      </c>
      <c r="B72" s="10" t="s">
        <v>201</v>
      </c>
      <c r="C72" s="10" t="s">
        <v>202</v>
      </c>
      <c r="D72" s="11">
        <v>169300</v>
      </c>
      <c r="E72" s="11">
        <v>169300</v>
      </c>
      <c r="F72" s="11">
        <f>G72+H72</f>
        <v>130658</v>
      </c>
      <c r="G72" s="11">
        <v>0</v>
      </c>
      <c r="H72" s="11">
        <v>130658</v>
      </c>
      <c r="I72" s="11">
        <v>130658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203</v>
      </c>
      <c r="B73" s="10" t="s">
        <v>204</v>
      </c>
      <c r="C73" s="10" t="s">
        <v>205</v>
      </c>
      <c r="D73" s="11">
        <f>+D74</f>
        <v>135100</v>
      </c>
      <c r="E73" s="11">
        <f>+E74</f>
        <v>135100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21.6" x14ac:dyDescent="0.3">
      <c r="A74" s="10" t="s">
        <v>206</v>
      </c>
      <c r="B74" s="10" t="s">
        <v>207</v>
      </c>
      <c r="C74" s="10" t="s">
        <v>208</v>
      </c>
      <c r="D74" s="11">
        <f>D75</f>
        <v>135100</v>
      </c>
      <c r="E74" s="11">
        <f>E75</f>
        <v>135100</v>
      </c>
      <c r="F74" s="11">
        <f>G74+H74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J75</f>
        <v>0</v>
      </c>
      <c r="K74" s="11">
        <f>F74-I74-J74</f>
        <v>0</v>
      </c>
    </row>
    <row r="75" spans="1:12" s="6" customFormat="1" ht="21.6" x14ac:dyDescent="0.3">
      <c r="A75" s="10" t="s">
        <v>209</v>
      </c>
      <c r="B75" s="10" t="s">
        <v>210</v>
      </c>
      <c r="C75" s="10" t="s">
        <v>211</v>
      </c>
      <c r="D75" s="11">
        <v>135100</v>
      </c>
      <c r="E75" s="11">
        <v>135100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x14ac:dyDescent="0.3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3">
      <c r="A77" s="13" t="s">
        <v>212</v>
      </c>
      <c r="B77" s="13"/>
      <c r="C77" s="13"/>
      <c r="D77" s="13"/>
      <c r="E77" s="13" t="s">
        <v>214</v>
      </c>
      <c r="F77" s="13"/>
      <c r="G77" s="13"/>
      <c r="H77" s="13"/>
      <c r="I77" s="13" t="s">
        <v>215</v>
      </c>
      <c r="J77" s="13"/>
      <c r="K77" s="13"/>
      <c r="L77" s="13"/>
    </row>
    <row r="78" spans="1:12" x14ac:dyDescent="0.3">
      <c r="A78" s="3" t="s">
        <v>213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153" spans="1:20" x14ac:dyDescent="0.3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3">
    <mergeCell ref="A77:D77"/>
    <mergeCell ref="A78:D78"/>
    <mergeCell ref="E77:H77"/>
    <mergeCell ref="E78:H78"/>
    <mergeCell ref="I77:L77"/>
    <mergeCell ref="I78:L7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B69C9-CAAA-442A-879A-DF4AE4BA2521}">
  <dimension ref="A1:T13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216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217</v>
      </c>
      <c r="C12" s="10" t="s">
        <v>22</v>
      </c>
      <c r="D12" s="11">
        <f>D13+D61</f>
        <v>3880300</v>
      </c>
      <c r="E12" s="11">
        <f>E13+E61</f>
        <v>3249400</v>
      </c>
      <c r="F12" s="11">
        <f>G12+H12</f>
        <v>4495139</v>
      </c>
      <c r="G12" s="11">
        <f>G13+G61</f>
        <v>1576900</v>
      </c>
      <c r="H12" s="11">
        <f>H13+H61</f>
        <v>2918239</v>
      </c>
      <c r="I12" s="11">
        <f>I13+I61</f>
        <v>2741829</v>
      </c>
      <c r="J12" s="11">
        <f>J13+J61</f>
        <v>60840</v>
      </c>
      <c r="K12" s="11">
        <f>F12-I12-J12</f>
        <v>1692470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D14+D45</f>
        <v>3641000</v>
      </c>
      <c r="E13" s="11">
        <f>E14+E45</f>
        <v>3026950</v>
      </c>
      <c r="F13" s="11">
        <f>G13+H13</f>
        <v>4323734</v>
      </c>
      <c r="G13" s="11">
        <f>G14+G45</f>
        <v>1576900</v>
      </c>
      <c r="H13" s="11">
        <f>H14+H45</f>
        <v>2746834</v>
      </c>
      <c r="I13" s="11">
        <f>I14+I45</f>
        <v>2570424</v>
      </c>
      <c r="J13" s="11">
        <f>J14+J45</f>
        <v>60840</v>
      </c>
      <c r="K13" s="11">
        <f>F13-I13-J13</f>
        <v>1692470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D15+D22+D32+D42</f>
        <v>3446000</v>
      </c>
      <c r="E14" s="11">
        <f>E15+E22+E32+E42</f>
        <v>2849100</v>
      </c>
      <c r="F14" s="11">
        <f>G14+H14</f>
        <v>3462226</v>
      </c>
      <c r="G14" s="11">
        <f>G15+G22+G32+G42</f>
        <v>854630</v>
      </c>
      <c r="H14" s="11">
        <f>H15+H22+H32+H42</f>
        <v>2607596</v>
      </c>
      <c r="I14" s="11">
        <f>I15+I22+I32+I42</f>
        <v>2487330</v>
      </c>
      <c r="J14" s="11">
        <f>J15+J22+J32+J42</f>
        <v>36796</v>
      </c>
      <c r="K14" s="11">
        <f>F14-I14-J14</f>
        <v>938100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205000</v>
      </c>
      <c r="E15" s="11">
        <f>+E16</f>
        <v>167000</v>
      </c>
      <c r="F15" s="11">
        <f>G15+H15</f>
        <v>285102</v>
      </c>
      <c r="G15" s="11">
        <f>+G16</f>
        <v>0</v>
      </c>
      <c r="H15" s="11">
        <f>+H16</f>
        <v>285102</v>
      </c>
      <c r="I15" s="11">
        <f>+I16</f>
        <v>285102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218</v>
      </c>
      <c r="B16" s="10" t="s">
        <v>36</v>
      </c>
      <c r="C16" s="10" t="s">
        <v>37</v>
      </c>
      <c r="D16" s="11">
        <f>D17+D19</f>
        <v>205000</v>
      </c>
      <c r="E16" s="11">
        <f>E17+E19</f>
        <v>167000</v>
      </c>
      <c r="F16" s="11">
        <f>G16+H16</f>
        <v>285102</v>
      </c>
      <c r="G16" s="11">
        <f>G17+G19</f>
        <v>0</v>
      </c>
      <c r="H16" s="11">
        <f>H17+H19</f>
        <v>285102</v>
      </c>
      <c r="I16" s="11">
        <f>I17+I19</f>
        <v>285102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1444</v>
      </c>
      <c r="G17" s="11">
        <f>+G18</f>
        <v>0</v>
      </c>
      <c r="H17" s="11">
        <f>+H18</f>
        <v>1444</v>
      </c>
      <c r="I17" s="11">
        <f>+I18</f>
        <v>1444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219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1444</v>
      </c>
      <c r="G18" s="11">
        <v>0</v>
      </c>
      <c r="H18" s="11">
        <v>1444</v>
      </c>
      <c r="I18" s="11">
        <v>1444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D20+D21</f>
        <v>205000</v>
      </c>
      <c r="E19" s="11">
        <f>E20+E21</f>
        <v>167000</v>
      </c>
      <c r="F19" s="11">
        <f>G19+H19</f>
        <v>283658</v>
      </c>
      <c r="G19" s="11">
        <f>G20+G21</f>
        <v>0</v>
      </c>
      <c r="H19" s="11">
        <f>H20+H21</f>
        <v>283658</v>
      </c>
      <c r="I19" s="11">
        <f>I20+I21</f>
        <v>283658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36000</v>
      </c>
      <c r="E20" s="11">
        <v>30000</v>
      </c>
      <c r="F20" s="11">
        <f>G20+H20</f>
        <v>156765</v>
      </c>
      <c r="G20" s="11">
        <v>0</v>
      </c>
      <c r="H20" s="11">
        <v>156765</v>
      </c>
      <c r="I20" s="11">
        <v>156765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51</v>
      </c>
      <c r="C21" s="10" t="s">
        <v>52</v>
      </c>
      <c r="D21" s="11">
        <v>169000</v>
      </c>
      <c r="E21" s="11">
        <v>137000</v>
      </c>
      <c r="F21" s="11">
        <f>G21+H21</f>
        <v>126893</v>
      </c>
      <c r="G21" s="11">
        <v>0</v>
      </c>
      <c r="H21" s="11">
        <v>126893</v>
      </c>
      <c r="I21" s="11">
        <v>126893</v>
      </c>
      <c r="J21" s="11">
        <v>0</v>
      </c>
      <c r="K21" s="11">
        <f>F21-I21-J21</f>
        <v>0</v>
      </c>
    </row>
    <row r="22" spans="1:11" s="6" customFormat="1" x14ac:dyDescent="0.3">
      <c r="A22" s="10" t="s">
        <v>220</v>
      </c>
      <c r="B22" s="10" t="s">
        <v>54</v>
      </c>
      <c r="C22" s="10" t="s">
        <v>55</v>
      </c>
      <c r="D22" s="11">
        <f>D23</f>
        <v>378500</v>
      </c>
      <c r="E22" s="11">
        <f>E23</f>
        <v>371400</v>
      </c>
      <c r="F22" s="11">
        <f>G22+H22</f>
        <v>982373</v>
      </c>
      <c r="G22" s="11">
        <f>G23</f>
        <v>729440</v>
      </c>
      <c r="H22" s="11">
        <f>H23</f>
        <v>252933</v>
      </c>
      <c r="I22" s="11">
        <f>I23</f>
        <v>187605</v>
      </c>
      <c r="J22" s="11">
        <f>J23</f>
        <v>22258</v>
      </c>
      <c r="K22" s="11">
        <f>F22-I22-J22</f>
        <v>772510</v>
      </c>
    </row>
    <row r="23" spans="1:11" s="6" customFormat="1" ht="21.6" x14ac:dyDescent="0.3">
      <c r="A23" s="10" t="s">
        <v>53</v>
      </c>
      <c r="B23" s="10" t="s">
        <v>57</v>
      </c>
      <c r="C23" s="10" t="s">
        <v>58</v>
      </c>
      <c r="D23" s="11">
        <f>D24+D27+D31</f>
        <v>378500</v>
      </c>
      <c r="E23" s="11">
        <f>E24+E27+E31</f>
        <v>371400</v>
      </c>
      <c r="F23" s="11">
        <f>G23+H23</f>
        <v>982373</v>
      </c>
      <c r="G23" s="11">
        <f>G24+G27+G31</f>
        <v>729440</v>
      </c>
      <c r="H23" s="11">
        <f>H24+H27+H31</f>
        <v>252933</v>
      </c>
      <c r="I23" s="11">
        <f>I24+I27+I31</f>
        <v>187605</v>
      </c>
      <c r="J23" s="11">
        <f>J24+J27+J31</f>
        <v>22258</v>
      </c>
      <c r="K23" s="11">
        <f>F23-I23-J23</f>
        <v>772510</v>
      </c>
    </row>
    <row r="24" spans="1:11" s="6" customFormat="1" ht="21.6" x14ac:dyDescent="0.3">
      <c r="A24" s="10" t="s">
        <v>56</v>
      </c>
      <c r="B24" s="10" t="s">
        <v>60</v>
      </c>
      <c r="C24" s="10" t="s">
        <v>61</v>
      </c>
      <c r="D24" s="11">
        <f>D25+D26</f>
        <v>75000</v>
      </c>
      <c r="E24" s="11">
        <f>E25+E26</f>
        <v>74000</v>
      </c>
      <c r="F24" s="11">
        <f>G24+H24</f>
        <v>107796</v>
      </c>
      <c r="G24" s="11">
        <f>G25+G26</f>
        <v>56018</v>
      </c>
      <c r="H24" s="11">
        <f>H25+H26</f>
        <v>51778</v>
      </c>
      <c r="I24" s="11">
        <f>I25+I26</f>
        <v>31607</v>
      </c>
      <c r="J24" s="11">
        <f>J25+J26</f>
        <v>5768</v>
      </c>
      <c r="K24" s="11">
        <f>F24-I24-J24</f>
        <v>70421</v>
      </c>
    </row>
    <row r="25" spans="1:11" s="6" customFormat="1" x14ac:dyDescent="0.3">
      <c r="A25" s="10" t="s">
        <v>59</v>
      </c>
      <c r="B25" s="10" t="s">
        <v>63</v>
      </c>
      <c r="C25" s="10" t="s">
        <v>64</v>
      </c>
      <c r="D25" s="11">
        <v>70000</v>
      </c>
      <c r="E25" s="11">
        <v>70000</v>
      </c>
      <c r="F25" s="11">
        <f>G25+H25</f>
        <v>78975</v>
      </c>
      <c r="G25" s="11">
        <v>36729</v>
      </c>
      <c r="H25" s="11">
        <v>42246</v>
      </c>
      <c r="I25" s="11">
        <v>28698</v>
      </c>
      <c r="J25" s="11">
        <v>3802</v>
      </c>
      <c r="K25" s="11">
        <f>F25-I25-J25</f>
        <v>46475</v>
      </c>
    </row>
    <row r="26" spans="1:11" s="6" customFormat="1" x14ac:dyDescent="0.3">
      <c r="A26" s="10" t="s">
        <v>62</v>
      </c>
      <c r="B26" s="10" t="s">
        <v>66</v>
      </c>
      <c r="C26" s="10" t="s">
        <v>67</v>
      </c>
      <c r="D26" s="11">
        <v>5000</v>
      </c>
      <c r="E26" s="11">
        <v>4000</v>
      </c>
      <c r="F26" s="11">
        <f>G26+H26</f>
        <v>28821</v>
      </c>
      <c r="G26" s="11">
        <v>19289</v>
      </c>
      <c r="H26" s="11">
        <v>9532</v>
      </c>
      <c r="I26" s="11">
        <v>2909</v>
      </c>
      <c r="J26" s="11">
        <v>1966</v>
      </c>
      <c r="K26" s="11">
        <f>F26-I26-J26</f>
        <v>23946</v>
      </c>
    </row>
    <row r="27" spans="1:11" s="6" customFormat="1" ht="21.6" x14ac:dyDescent="0.3">
      <c r="A27" s="10" t="s">
        <v>65</v>
      </c>
      <c r="B27" s="10" t="s">
        <v>69</v>
      </c>
      <c r="C27" s="10" t="s">
        <v>70</v>
      </c>
      <c r="D27" s="11">
        <f>D28+D29+D30</f>
        <v>303000</v>
      </c>
      <c r="E27" s="11">
        <f>E28+E29+E30</f>
        <v>297000</v>
      </c>
      <c r="F27" s="11">
        <f>G27+H27</f>
        <v>868624</v>
      </c>
      <c r="G27" s="11">
        <f>G28+G29+G30</f>
        <v>673422</v>
      </c>
      <c r="H27" s="11">
        <f>H28+H29+H30</f>
        <v>195202</v>
      </c>
      <c r="I27" s="11">
        <f>I28+I29+I30</f>
        <v>150045</v>
      </c>
      <c r="J27" s="11">
        <f>J28+J29+J30</f>
        <v>16490</v>
      </c>
      <c r="K27" s="11">
        <f>F27-I27-J27</f>
        <v>702089</v>
      </c>
    </row>
    <row r="28" spans="1:11" s="6" customFormat="1" x14ac:dyDescent="0.3">
      <c r="A28" s="10" t="s">
        <v>68</v>
      </c>
      <c r="B28" s="10" t="s">
        <v>72</v>
      </c>
      <c r="C28" s="10" t="s">
        <v>73</v>
      </c>
      <c r="D28" s="11">
        <v>100000</v>
      </c>
      <c r="E28" s="11">
        <v>100000</v>
      </c>
      <c r="F28" s="11">
        <f>G28+H28</f>
        <v>196548</v>
      </c>
      <c r="G28" s="11">
        <v>143577</v>
      </c>
      <c r="H28" s="11">
        <v>52971</v>
      </c>
      <c r="I28" s="11">
        <v>45980</v>
      </c>
      <c r="J28" s="11">
        <v>4917</v>
      </c>
      <c r="K28" s="11">
        <f>F28-I28-J28</f>
        <v>145651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2000</v>
      </c>
      <c r="E29" s="11">
        <v>2000</v>
      </c>
      <c r="F29" s="11">
        <f>G29+H29</f>
        <v>2008</v>
      </c>
      <c r="G29" s="11">
        <v>149</v>
      </c>
      <c r="H29" s="11">
        <v>1859</v>
      </c>
      <c r="I29" s="11">
        <v>321</v>
      </c>
      <c r="J29" s="11">
        <v>1444</v>
      </c>
      <c r="K29" s="11">
        <f>F29-I29-J29</f>
        <v>243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201000</v>
      </c>
      <c r="E30" s="11">
        <v>195000</v>
      </c>
      <c r="F30" s="11">
        <f>G30+H30</f>
        <v>670068</v>
      </c>
      <c r="G30" s="11">
        <v>529696</v>
      </c>
      <c r="H30" s="11">
        <v>140372</v>
      </c>
      <c r="I30" s="11">
        <v>103744</v>
      </c>
      <c r="J30" s="11">
        <v>10129</v>
      </c>
      <c r="K30" s="11">
        <f>F30-I30-J30</f>
        <v>556195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500</v>
      </c>
      <c r="E31" s="11">
        <v>400</v>
      </c>
      <c r="F31" s="11">
        <f>G31+H31</f>
        <v>5953</v>
      </c>
      <c r="G31" s="11">
        <v>0</v>
      </c>
      <c r="H31" s="11">
        <v>5953</v>
      </c>
      <c r="I31" s="11">
        <v>5953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221</v>
      </c>
      <c r="B32" s="10" t="s">
        <v>84</v>
      </c>
      <c r="C32" s="10" t="s">
        <v>85</v>
      </c>
      <c r="D32" s="11">
        <f>D33+D37</f>
        <v>2855500</v>
      </c>
      <c r="E32" s="11">
        <f>E33+E37</f>
        <v>2305500</v>
      </c>
      <c r="F32" s="11">
        <f>G32+H32</f>
        <v>2190462</v>
      </c>
      <c r="G32" s="11">
        <f>G33+G37</f>
        <v>124857</v>
      </c>
      <c r="H32" s="11">
        <f>H33+H37</f>
        <v>2065605</v>
      </c>
      <c r="I32" s="11">
        <f>I33+I37</f>
        <v>2010659</v>
      </c>
      <c r="J32" s="11">
        <f>J33+J37</f>
        <v>14538</v>
      </c>
      <c r="K32" s="11">
        <f>F32-I32-J32</f>
        <v>165265</v>
      </c>
    </row>
    <row r="33" spans="1:11" s="6" customFormat="1" ht="21.6" x14ac:dyDescent="0.3">
      <c r="A33" s="10" t="s">
        <v>83</v>
      </c>
      <c r="B33" s="10" t="s">
        <v>87</v>
      </c>
      <c r="C33" s="10" t="s">
        <v>88</v>
      </c>
      <c r="D33" s="11">
        <f>+D34+D35+D36</f>
        <v>2537000</v>
      </c>
      <c r="E33" s="11">
        <f>+E34+E35+E36</f>
        <v>2003000</v>
      </c>
      <c r="F33" s="11">
        <f>G33+H33</f>
        <v>1969000</v>
      </c>
      <c r="G33" s="11">
        <f>+G34+G35+G36</f>
        <v>0</v>
      </c>
      <c r="H33" s="11">
        <f>+H34+H35+H36</f>
        <v>1969000</v>
      </c>
      <c r="I33" s="11">
        <f>+I34+I35+I36</f>
        <v>1969000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222</v>
      </c>
      <c r="B34" s="10" t="s">
        <v>90</v>
      </c>
      <c r="C34" s="10" t="s">
        <v>91</v>
      </c>
      <c r="D34" s="11">
        <v>820000</v>
      </c>
      <c r="E34" s="11">
        <v>637000</v>
      </c>
      <c r="F34" s="11">
        <f>G34+H34</f>
        <v>603000</v>
      </c>
      <c r="G34" s="11">
        <v>0</v>
      </c>
      <c r="H34" s="11">
        <v>603000</v>
      </c>
      <c r="I34" s="11">
        <v>603000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223</v>
      </c>
      <c r="B35" s="10" t="s">
        <v>93</v>
      </c>
      <c r="C35" s="10" t="s">
        <v>94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92</v>
      </c>
      <c r="B36" s="10" t="s">
        <v>96</v>
      </c>
      <c r="C36" s="10" t="s">
        <v>97</v>
      </c>
      <c r="D36" s="11">
        <v>1687000</v>
      </c>
      <c r="E36" s="11">
        <v>1344000</v>
      </c>
      <c r="F36" s="11">
        <f>G36+H36</f>
        <v>1344000</v>
      </c>
      <c r="G36" s="11">
        <v>0</v>
      </c>
      <c r="H36" s="11">
        <v>1344000</v>
      </c>
      <c r="I36" s="11">
        <v>1344000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224</v>
      </c>
      <c r="B37" s="10" t="s">
        <v>99</v>
      </c>
      <c r="C37" s="10" t="s">
        <v>100</v>
      </c>
      <c r="D37" s="11">
        <f>D38+D41</f>
        <v>318500</v>
      </c>
      <c r="E37" s="11">
        <f>E38+E41</f>
        <v>302500</v>
      </c>
      <c r="F37" s="11">
        <f>G37+H37</f>
        <v>221462</v>
      </c>
      <c r="G37" s="11">
        <f>G38+G41</f>
        <v>124857</v>
      </c>
      <c r="H37" s="11">
        <f>H38+H41</f>
        <v>96605</v>
      </c>
      <c r="I37" s="11">
        <f>I38+I41</f>
        <v>41659</v>
      </c>
      <c r="J37" s="11">
        <f>J38+J41</f>
        <v>14538</v>
      </c>
      <c r="K37" s="11">
        <f>F37-I37-J37</f>
        <v>165265</v>
      </c>
    </row>
    <row r="38" spans="1:11" s="6" customFormat="1" ht="21.6" x14ac:dyDescent="0.3">
      <c r="A38" s="10" t="s">
        <v>225</v>
      </c>
      <c r="B38" s="10" t="s">
        <v>102</v>
      </c>
      <c r="C38" s="10" t="s">
        <v>103</v>
      </c>
      <c r="D38" s="11">
        <f>D39+D40</f>
        <v>154500</v>
      </c>
      <c r="E38" s="11">
        <f>E39+E40</f>
        <v>153500</v>
      </c>
      <c r="F38" s="11">
        <f>G38+H38</f>
        <v>221235</v>
      </c>
      <c r="G38" s="11">
        <f>G39+G40</f>
        <v>124857</v>
      </c>
      <c r="H38" s="11">
        <f>H39+H40</f>
        <v>96378</v>
      </c>
      <c r="I38" s="11">
        <f>I39+I40</f>
        <v>41432</v>
      </c>
      <c r="J38" s="11">
        <f>J39+J40</f>
        <v>14538</v>
      </c>
      <c r="K38" s="11">
        <f>F38-I38-J38</f>
        <v>165265</v>
      </c>
    </row>
    <row r="39" spans="1:11" s="6" customFormat="1" ht="21.6" x14ac:dyDescent="0.3">
      <c r="A39" s="10" t="s">
        <v>98</v>
      </c>
      <c r="B39" s="10" t="s">
        <v>105</v>
      </c>
      <c r="C39" s="10" t="s">
        <v>106</v>
      </c>
      <c r="D39" s="11">
        <v>150000</v>
      </c>
      <c r="E39" s="11">
        <v>150000</v>
      </c>
      <c r="F39" s="11">
        <f>G39+H39</f>
        <v>212532</v>
      </c>
      <c r="G39" s="11">
        <v>118891</v>
      </c>
      <c r="H39" s="11">
        <v>93641</v>
      </c>
      <c r="I39" s="11">
        <v>39190</v>
      </c>
      <c r="J39" s="11">
        <v>14503</v>
      </c>
      <c r="K39" s="11">
        <f>F39-I39-J39</f>
        <v>158839</v>
      </c>
    </row>
    <row r="40" spans="1:11" s="6" customFormat="1" ht="21.6" x14ac:dyDescent="0.3">
      <c r="A40" s="10" t="s">
        <v>101</v>
      </c>
      <c r="B40" s="10" t="s">
        <v>108</v>
      </c>
      <c r="C40" s="10" t="s">
        <v>109</v>
      </c>
      <c r="D40" s="11">
        <v>4500</v>
      </c>
      <c r="E40" s="11">
        <v>3500</v>
      </c>
      <c r="F40" s="11">
        <f>G40+H40</f>
        <v>8703</v>
      </c>
      <c r="G40" s="11">
        <v>5966</v>
      </c>
      <c r="H40" s="11">
        <v>2737</v>
      </c>
      <c r="I40" s="11">
        <v>2242</v>
      </c>
      <c r="J40" s="11">
        <v>35</v>
      </c>
      <c r="K40" s="11">
        <f>F40-I40-J40</f>
        <v>6426</v>
      </c>
    </row>
    <row r="41" spans="1:11" s="6" customFormat="1" ht="21.6" x14ac:dyDescent="0.3">
      <c r="A41" s="10" t="s">
        <v>104</v>
      </c>
      <c r="B41" s="10" t="s">
        <v>111</v>
      </c>
      <c r="C41" s="10" t="s">
        <v>112</v>
      </c>
      <c r="D41" s="11">
        <v>164000</v>
      </c>
      <c r="E41" s="11">
        <v>149000</v>
      </c>
      <c r="F41" s="11">
        <f>G41+H41</f>
        <v>227</v>
      </c>
      <c r="G41" s="11">
        <v>0</v>
      </c>
      <c r="H41" s="11">
        <v>227</v>
      </c>
      <c r="I41" s="11">
        <v>227</v>
      </c>
      <c r="J41" s="11">
        <v>0</v>
      </c>
      <c r="K41" s="11">
        <f>F41-I41-J41</f>
        <v>0</v>
      </c>
    </row>
    <row r="42" spans="1:11" s="6" customFormat="1" x14ac:dyDescent="0.3">
      <c r="A42" s="10" t="s">
        <v>110</v>
      </c>
      <c r="B42" s="10" t="s">
        <v>114</v>
      </c>
      <c r="C42" s="10" t="s">
        <v>115</v>
      </c>
      <c r="D42" s="11">
        <f>D43</f>
        <v>7000</v>
      </c>
      <c r="E42" s="11">
        <f>E43</f>
        <v>5200</v>
      </c>
      <c r="F42" s="11">
        <f>G42+H42</f>
        <v>4289</v>
      </c>
      <c r="G42" s="11">
        <f>G43</f>
        <v>333</v>
      </c>
      <c r="H42" s="11">
        <f>H43</f>
        <v>3956</v>
      </c>
      <c r="I42" s="11">
        <f>I43</f>
        <v>3964</v>
      </c>
      <c r="J42" s="11">
        <f>J43</f>
        <v>0</v>
      </c>
      <c r="K42" s="11">
        <f>F42-I42-J42</f>
        <v>325</v>
      </c>
    </row>
    <row r="43" spans="1:11" s="6" customFormat="1" x14ac:dyDescent="0.3">
      <c r="A43" s="10" t="s">
        <v>226</v>
      </c>
      <c r="B43" s="10" t="s">
        <v>117</v>
      </c>
      <c r="C43" s="10" t="s">
        <v>118</v>
      </c>
      <c r="D43" s="11">
        <f>D44</f>
        <v>7000</v>
      </c>
      <c r="E43" s="11">
        <f>E44</f>
        <v>5200</v>
      </c>
      <c r="F43" s="11">
        <f>G43+H43</f>
        <v>4289</v>
      </c>
      <c r="G43" s="11">
        <f>G44</f>
        <v>333</v>
      </c>
      <c r="H43" s="11">
        <f>H44</f>
        <v>3956</v>
      </c>
      <c r="I43" s="11">
        <f>I44</f>
        <v>3964</v>
      </c>
      <c r="J43" s="11">
        <f>J44</f>
        <v>0</v>
      </c>
      <c r="K43" s="11">
        <f>F43-I43-J43</f>
        <v>325</v>
      </c>
    </row>
    <row r="44" spans="1:11" s="6" customFormat="1" x14ac:dyDescent="0.3">
      <c r="A44" s="10" t="s">
        <v>113</v>
      </c>
      <c r="B44" s="10" t="s">
        <v>120</v>
      </c>
      <c r="C44" s="10" t="s">
        <v>121</v>
      </c>
      <c r="D44" s="11">
        <v>7000</v>
      </c>
      <c r="E44" s="11">
        <v>5200</v>
      </c>
      <c r="F44" s="11">
        <f>G44+H44</f>
        <v>4289</v>
      </c>
      <c r="G44" s="11">
        <v>333</v>
      </c>
      <c r="H44" s="11">
        <v>3956</v>
      </c>
      <c r="I44" s="11">
        <v>3964</v>
      </c>
      <c r="J44" s="11">
        <v>0</v>
      </c>
      <c r="K44" s="11">
        <f>F44-I44-J44</f>
        <v>325</v>
      </c>
    </row>
    <row r="45" spans="1:11" s="6" customFormat="1" x14ac:dyDescent="0.3">
      <c r="A45" s="10" t="s">
        <v>116</v>
      </c>
      <c r="B45" s="10" t="s">
        <v>123</v>
      </c>
      <c r="C45" s="10" t="s">
        <v>124</v>
      </c>
      <c r="D45" s="11">
        <f>D46+D51</f>
        <v>195000</v>
      </c>
      <c r="E45" s="11">
        <f>E46+E51</f>
        <v>177850</v>
      </c>
      <c r="F45" s="11">
        <f>G45+H45</f>
        <v>861508</v>
      </c>
      <c r="G45" s="11">
        <f>G46+G51</f>
        <v>722270</v>
      </c>
      <c r="H45" s="11">
        <f>H46+H51</f>
        <v>139238</v>
      </c>
      <c r="I45" s="11">
        <f>I46+I51</f>
        <v>83094</v>
      </c>
      <c r="J45" s="11">
        <f>J46+J51</f>
        <v>24044</v>
      </c>
      <c r="K45" s="11">
        <f>F45-I45-J45</f>
        <v>754370</v>
      </c>
    </row>
    <row r="46" spans="1:11" s="6" customFormat="1" x14ac:dyDescent="0.3">
      <c r="A46" s="10" t="s">
        <v>119</v>
      </c>
      <c r="B46" s="10" t="s">
        <v>126</v>
      </c>
      <c r="C46" s="10" t="s">
        <v>127</v>
      </c>
      <c r="D46" s="11">
        <f>D47</f>
        <v>55000</v>
      </c>
      <c r="E46" s="11">
        <f>E47</f>
        <v>47000</v>
      </c>
      <c r="F46" s="11">
        <f>G46+H46</f>
        <v>62286</v>
      </c>
      <c r="G46" s="11">
        <f>G47</f>
        <v>14562</v>
      </c>
      <c r="H46" s="11">
        <f>H47</f>
        <v>47724</v>
      </c>
      <c r="I46" s="11">
        <f>I47</f>
        <v>25750</v>
      </c>
      <c r="J46" s="11">
        <f>J47</f>
        <v>17935</v>
      </c>
      <c r="K46" s="11">
        <f>F46-I46-J46</f>
        <v>18601</v>
      </c>
    </row>
    <row r="47" spans="1:11" s="6" customFormat="1" ht="21.6" x14ac:dyDescent="0.3">
      <c r="A47" s="10" t="s">
        <v>122</v>
      </c>
      <c r="B47" s="10" t="s">
        <v>129</v>
      </c>
      <c r="C47" s="10" t="s">
        <v>130</v>
      </c>
      <c r="D47" s="11">
        <f>+D48+D50</f>
        <v>55000</v>
      </c>
      <c r="E47" s="11">
        <f>+E48+E50</f>
        <v>47000</v>
      </c>
      <c r="F47" s="11">
        <f>G47+H47</f>
        <v>62286</v>
      </c>
      <c r="G47" s="11">
        <f>+G48+G50</f>
        <v>14562</v>
      </c>
      <c r="H47" s="11">
        <f>+H48+H50</f>
        <v>47724</v>
      </c>
      <c r="I47" s="11">
        <f>+I48+I50</f>
        <v>25750</v>
      </c>
      <c r="J47" s="11">
        <f>+J48+J50</f>
        <v>17935</v>
      </c>
      <c r="K47" s="11">
        <f>F47-I47-J47</f>
        <v>18601</v>
      </c>
    </row>
    <row r="48" spans="1:11" s="6" customFormat="1" x14ac:dyDescent="0.3">
      <c r="A48" s="10" t="s">
        <v>227</v>
      </c>
      <c r="B48" s="10" t="s">
        <v>132</v>
      </c>
      <c r="C48" s="10" t="s">
        <v>133</v>
      </c>
      <c r="D48" s="11">
        <f>D49</f>
        <v>21000</v>
      </c>
      <c r="E48" s="11">
        <f>E49</f>
        <v>17000</v>
      </c>
      <c r="F48" s="11">
        <f>G48+H48</f>
        <v>53001</v>
      </c>
      <c r="G48" s="11">
        <f>G49</f>
        <v>14562</v>
      </c>
      <c r="H48" s="11">
        <f>H49</f>
        <v>38439</v>
      </c>
      <c r="I48" s="11">
        <f>I49</f>
        <v>16465</v>
      </c>
      <c r="J48" s="11">
        <f>J49</f>
        <v>17935</v>
      </c>
      <c r="K48" s="11">
        <f>F48-I48-J48</f>
        <v>18601</v>
      </c>
    </row>
    <row r="49" spans="1:11" s="6" customFormat="1" ht="21.6" x14ac:dyDescent="0.3">
      <c r="A49" s="10" t="s">
        <v>228</v>
      </c>
      <c r="B49" s="10" t="s">
        <v>135</v>
      </c>
      <c r="C49" s="10" t="s">
        <v>136</v>
      </c>
      <c r="D49" s="11">
        <v>21000</v>
      </c>
      <c r="E49" s="11">
        <v>17000</v>
      </c>
      <c r="F49" s="11">
        <f>G49+H49</f>
        <v>53001</v>
      </c>
      <c r="G49" s="11">
        <v>14562</v>
      </c>
      <c r="H49" s="11">
        <v>38439</v>
      </c>
      <c r="I49" s="11">
        <v>16465</v>
      </c>
      <c r="J49" s="11">
        <v>17935</v>
      </c>
      <c r="K49" s="11">
        <f>F49-I49-J49</f>
        <v>18601</v>
      </c>
    </row>
    <row r="50" spans="1:11" s="6" customFormat="1" x14ac:dyDescent="0.3">
      <c r="A50" s="10" t="s">
        <v>229</v>
      </c>
      <c r="B50" s="10" t="s">
        <v>138</v>
      </c>
      <c r="C50" s="10" t="s">
        <v>139</v>
      </c>
      <c r="D50" s="11">
        <v>34000</v>
      </c>
      <c r="E50" s="11">
        <v>30000</v>
      </c>
      <c r="F50" s="11">
        <f>G50+H50</f>
        <v>9285</v>
      </c>
      <c r="G50" s="11">
        <v>0</v>
      </c>
      <c r="H50" s="11">
        <v>9285</v>
      </c>
      <c r="I50" s="11">
        <v>9285</v>
      </c>
      <c r="J50" s="11">
        <v>0</v>
      </c>
      <c r="K50" s="11">
        <f>F50-I50-J50</f>
        <v>0</v>
      </c>
    </row>
    <row r="51" spans="1:11" s="6" customFormat="1" ht="21.6" x14ac:dyDescent="0.3">
      <c r="A51" s="10" t="s">
        <v>230</v>
      </c>
      <c r="B51" s="10" t="s">
        <v>141</v>
      </c>
      <c r="C51" s="10" t="s">
        <v>142</v>
      </c>
      <c r="D51" s="11">
        <f>+D52+D54+D57+D59</f>
        <v>140000</v>
      </c>
      <c r="E51" s="11">
        <f>+E52+E54+E57+E59</f>
        <v>130850</v>
      </c>
      <c r="F51" s="11">
        <f>G51+H51</f>
        <v>799222</v>
      </c>
      <c r="G51" s="11">
        <f>+G52+G54+G57+G59</f>
        <v>707708</v>
      </c>
      <c r="H51" s="11">
        <f>+H52+H54+H57+H59</f>
        <v>91514</v>
      </c>
      <c r="I51" s="11">
        <f>+I52+I54+I57+I59</f>
        <v>57344</v>
      </c>
      <c r="J51" s="11">
        <f>+J52+J54+J57+J59</f>
        <v>6109</v>
      </c>
      <c r="K51" s="11">
        <f>F51-I51-J51</f>
        <v>735769</v>
      </c>
    </row>
    <row r="52" spans="1:11" s="6" customFormat="1" ht="21.6" x14ac:dyDescent="0.3">
      <c r="A52" s="10" t="s">
        <v>231</v>
      </c>
      <c r="B52" s="10" t="s">
        <v>144</v>
      </c>
      <c r="C52" s="10" t="s">
        <v>145</v>
      </c>
      <c r="D52" s="11">
        <f>D53</f>
        <v>0</v>
      </c>
      <c r="E52" s="11">
        <f>E53</f>
        <v>0</v>
      </c>
      <c r="F52" s="11">
        <f>G52+H52</f>
        <v>520</v>
      </c>
      <c r="G52" s="11">
        <f>G53</f>
        <v>0</v>
      </c>
      <c r="H52" s="11">
        <f>H53</f>
        <v>520</v>
      </c>
      <c r="I52" s="11">
        <f>I53</f>
        <v>520</v>
      </c>
      <c r="J52" s="11">
        <f>J53</f>
        <v>0</v>
      </c>
      <c r="K52" s="11">
        <f>F52-I52-J52</f>
        <v>0</v>
      </c>
    </row>
    <row r="53" spans="1:11" s="6" customFormat="1" x14ac:dyDescent="0.3">
      <c r="A53" s="10" t="s">
        <v>232</v>
      </c>
      <c r="B53" s="10" t="s">
        <v>147</v>
      </c>
      <c r="C53" s="10" t="s">
        <v>148</v>
      </c>
      <c r="D53" s="11">
        <v>0</v>
      </c>
      <c r="E53" s="11">
        <v>0</v>
      </c>
      <c r="F53" s="11">
        <f>G53+H53</f>
        <v>520</v>
      </c>
      <c r="G53" s="11">
        <v>0</v>
      </c>
      <c r="H53" s="11">
        <v>520</v>
      </c>
      <c r="I53" s="11">
        <v>520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146</v>
      </c>
      <c r="B54" s="10" t="s">
        <v>150</v>
      </c>
      <c r="C54" s="10" t="s">
        <v>151</v>
      </c>
      <c r="D54" s="11">
        <f>D55</f>
        <v>100000</v>
      </c>
      <c r="E54" s="11">
        <f>E55</f>
        <v>98850</v>
      </c>
      <c r="F54" s="11">
        <f>G54+H54</f>
        <v>743344</v>
      </c>
      <c r="G54" s="11">
        <f>G55</f>
        <v>660205</v>
      </c>
      <c r="H54" s="11">
        <f>H55</f>
        <v>83139</v>
      </c>
      <c r="I54" s="11">
        <f>I55</f>
        <v>48591</v>
      </c>
      <c r="J54" s="11">
        <f>J55</f>
        <v>6085</v>
      </c>
      <c r="K54" s="11">
        <f>F54-I54-J54</f>
        <v>688668</v>
      </c>
    </row>
    <row r="55" spans="1:11" s="6" customFormat="1" ht="21.6" x14ac:dyDescent="0.3">
      <c r="A55" s="10" t="s">
        <v>233</v>
      </c>
      <c r="B55" s="10" t="s">
        <v>153</v>
      </c>
      <c r="C55" s="10" t="s">
        <v>154</v>
      </c>
      <c r="D55" s="11">
        <f>D56</f>
        <v>100000</v>
      </c>
      <c r="E55" s="11">
        <f>E56</f>
        <v>98850</v>
      </c>
      <c r="F55" s="11">
        <f>G55+H55</f>
        <v>743344</v>
      </c>
      <c r="G55" s="11">
        <f>G56</f>
        <v>660205</v>
      </c>
      <c r="H55" s="11">
        <f>H56</f>
        <v>83139</v>
      </c>
      <c r="I55" s="11">
        <f>I56</f>
        <v>48591</v>
      </c>
      <c r="J55" s="11">
        <f>J56</f>
        <v>6085</v>
      </c>
      <c r="K55" s="11">
        <f>F55-I55-J55</f>
        <v>688668</v>
      </c>
    </row>
    <row r="56" spans="1:11" s="6" customFormat="1" ht="21.6" x14ac:dyDescent="0.3">
      <c r="A56" s="10" t="s">
        <v>149</v>
      </c>
      <c r="B56" s="10" t="s">
        <v>156</v>
      </c>
      <c r="C56" s="10" t="s">
        <v>157</v>
      </c>
      <c r="D56" s="11">
        <v>100000</v>
      </c>
      <c r="E56" s="11">
        <v>98850</v>
      </c>
      <c r="F56" s="11">
        <f>G56+H56</f>
        <v>743344</v>
      </c>
      <c r="G56" s="11">
        <v>660205</v>
      </c>
      <c r="H56" s="11">
        <v>83139</v>
      </c>
      <c r="I56" s="11">
        <v>48591</v>
      </c>
      <c r="J56" s="11">
        <v>6085</v>
      </c>
      <c r="K56" s="11">
        <f>F56-I56-J56</f>
        <v>688668</v>
      </c>
    </row>
    <row r="57" spans="1:11" s="6" customFormat="1" ht="31.8" x14ac:dyDescent="0.3">
      <c r="A57" s="10" t="s">
        <v>234</v>
      </c>
      <c r="B57" s="10" t="s">
        <v>159</v>
      </c>
      <c r="C57" s="10" t="s">
        <v>160</v>
      </c>
      <c r="D57" s="11">
        <f>+D58</f>
        <v>60000</v>
      </c>
      <c r="E57" s="11">
        <f>+E58</f>
        <v>52000</v>
      </c>
      <c r="F57" s="11">
        <f>G57+H57</f>
        <v>75358</v>
      </c>
      <c r="G57" s="11">
        <f>+G58</f>
        <v>47503</v>
      </c>
      <c r="H57" s="11">
        <f>+H58</f>
        <v>27855</v>
      </c>
      <c r="I57" s="11">
        <f>+I58</f>
        <v>28233</v>
      </c>
      <c r="J57" s="11">
        <f>+J58</f>
        <v>24</v>
      </c>
      <c r="K57" s="11">
        <f>F57-I57-J57</f>
        <v>47101</v>
      </c>
    </row>
    <row r="58" spans="1:11" s="6" customFormat="1" x14ac:dyDescent="0.3">
      <c r="A58" s="10" t="s">
        <v>235</v>
      </c>
      <c r="B58" s="10" t="s">
        <v>162</v>
      </c>
      <c r="C58" s="10" t="s">
        <v>163</v>
      </c>
      <c r="D58" s="11">
        <v>60000</v>
      </c>
      <c r="E58" s="11">
        <v>52000</v>
      </c>
      <c r="F58" s="11">
        <f>G58+H58</f>
        <v>75358</v>
      </c>
      <c r="G58" s="11">
        <v>47503</v>
      </c>
      <c r="H58" s="11">
        <v>27855</v>
      </c>
      <c r="I58" s="11">
        <v>28233</v>
      </c>
      <c r="J58" s="11">
        <v>24</v>
      </c>
      <c r="K58" s="11">
        <f>F58-I58-J58</f>
        <v>47101</v>
      </c>
    </row>
    <row r="59" spans="1:11" s="6" customFormat="1" ht="21.6" x14ac:dyDescent="0.3">
      <c r="A59" s="10" t="s">
        <v>236</v>
      </c>
      <c r="B59" s="10" t="s">
        <v>237</v>
      </c>
      <c r="C59" s="10" t="s">
        <v>238</v>
      </c>
      <c r="D59" s="11">
        <f>+D60</f>
        <v>-20000</v>
      </c>
      <c r="E59" s="11">
        <f>+E60</f>
        <v>-20000</v>
      </c>
      <c r="F59" s="11">
        <f>G59+H59</f>
        <v>-20000</v>
      </c>
      <c r="G59" s="11">
        <f>+G60</f>
        <v>0</v>
      </c>
      <c r="H59" s="11">
        <f>+H60</f>
        <v>-20000</v>
      </c>
      <c r="I59" s="11">
        <f>+I60</f>
        <v>-20000</v>
      </c>
      <c r="J59" s="11">
        <f>+J60</f>
        <v>0</v>
      </c>
      <c r="K59" s="11">
        <f>F59-I59-J59</f>
        <v>0</v>
      </c>
    </row>
    <row r="60" spans="1:11" s="6" customFormat="1" ht="31.8" x14ac:dyDescent="0.3">
      <c r="A60" s="10" t="s">
        <v>239</v>
      </c>
      <c r="B60" s="10" t="s">
        <v>165</v>
      </c>
      <c r="C60" s="10" t="s">
        <v>166</v>
      </c>
      <c r="D60" s="11">
        <v>-20000</v>
      </c>
      <c r="E60" s="11">
        <v>-20000</v>
      </c>
      <c r="F60" s="11">
        <f>G60+H60</f>
        <v>-20000</v>
      </c>
      <c r="G60" s="11">
        <v>0</v>
      </c>
      <c r="H60" s="11">
        <v>-20000</v>
      </c>
      <c r="I60" s="11">
        <v>-20000</v>
      </c>
      <c r="J60" s="11">
        <v>0</v>
      </c>
      <c r="K60" s="11">
        <f>F60-I60-J60</f>
        <v>0</v>
      </c>
    </row>
    <row r="61" spans="1:11" s="6" customFormat="1" x14ac:dyDescent="0.3">
      <c r="A61" s="10" t="s">
        <v>240</v>
      </c>
      <c r="B61" s="10" t="s">
        <v>180</v>
      </c>
      <c r="C61" s="10" t="s">
        <v>181</v>
      </c>
      <c r="D61" s="11">
        <f>D62</f>
        <v>239300</v>
      </c>
      <c r="E61" s="11">
        <f>E62</f>
        <v>222450</v>
      </c>
      <c r="F61" s="11">
        <f>G61+H61</f>
        <v>171405</v>
      </c>
      <c r="G61" s="11">
        <f>G62</f>
        <v>0</v>
      </c>
      <c r="H61" s="11">
        <f>H62</f>
        <v>171405</v>
      </c>
      <c r="I61" s="11">
        <f>I62</f>
        <v>171405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241</v>
      </c>
      <c r="B62" s="10" t="s">
        <v>183</v>
      </c>
      <c r="C62" s="10" t="s">
        <v>184</v>
      </c>
      <c r="D62" s="11">
        <f>D63+D66</f>
        <v>239300</v>
      </c>
      <c r="E62" s="11">
        <f>E63+E66</f>
        <v>222450</v>
      </c>
      <c r="F62" s="11">
        <f>G62+H62</f>
        <v>171405</v>
      </c>
      <c r="G62" s="11">
        <f>G63+G66</f>
        <v>0</v>
      </c>
      <c r="H62" s="11">
        <f>H63+H66</f>
        <v>171405</v>
      </c>
      <c r="I62" s="11">
        <f>I63+I66</f>
        <v>171405</v>
      </c>
      <c r="J62" s="11">
        <f>J63+J66</f>
        <v>0</v>
      </c>
      <c r="K62" s="11">
        <f>F62-I62-J62</f>
        <v>0</v>
      </c>
    </row>
    <row r="63" spans="1:11" s="6" customFormat="1" ht="82.8" x14ac:dyDescent="0.3">
      <c r="A63" s="10" t="s">
        <v>242</v>
      </c>
      <c r="B63" s="10" t="s">
        <v>186</v>
      </c>
      <c r="C63" s="10" t="s">
        <v>187</v>
      </c>
      <c r="D63" s="11">
        <f>+D64+D65</f>
        <v>70000</v>
      </c>
      <c r="E63" s="11">
        <f>+E64+E65</f>
        <v>53150</v>
      </c>
      <c r="F63" s="11">
        <f>G63+H63</f>
        <v>40747</v>
      </c>
      <c r="G63" s="11">
        <f>+G64+G65</f>
        <v>0</v>
      </c>
      <c r="H63" s="11">
        <f>+H64+H65</f>
        <v>40747</v>
      </c>
      <c r="I63" s="11">
        <f>+I64+I65</f>
        <v>40747</v>
      </c>
      <c r="J63" s="11">
        <f>+J64+J65</f>
        <v>0</v>
      </c>
      <c r="K63" s="11">
        <f>F63-I63-J63</f>
        <v>0</v>
      </c>
    </row>
    <row r="64" spans="1:11" s="6" customFormat="1" ht="21.6" x14ac:dyDescent="0.3">
      <c r="A64" s="10" t="s">
        <v>243</v>
      </c>
      <c r="B64" s="10" t="s">
        <v>189</v>
      </c>
      <c r="C64" s="10" t="s">
        <v>190</v>
      </c>
      <c r="D64" s="11">
        <v>5000</v>
      </c>
      <c r="E64" s="11">
        <v>2000</v>
      </c>
      <c r="F64" s="11">
        <f>G64+H64</f>
        <v>494</v>
      </c>
      <c r="G64" s="11">
        <v>0</v>
      </c>
      <c r="H64" s="11">
        <v>494</v>
      </c>
      <c r="I64" s="11">
        <v>494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244</v>
      </c>
      <c r="B65" s="10" t="s">
        <v>192</v>
      </c>
      <c r="C65" s="10" t="s">
        <v>193</v>
      </c>
      <c r="D65" s="11">
        <v>65000</v>
      </c>
      <c r="E65" s="11">
        <v>51150</v>
      </c>
      <c r="F65" s="11">
        <f>G65+H65</f>
        <v>40253</v>
      </c>
      <c r="G65" s="11">
        <v>0</v>
      </c>
      <c r="H65" s="11">
        <v>40253</v>
      </c>
      <c r="I65" s="11">
        <v>40253</v>
      </c>
      <c r="J65" s="11">
        <v>0</v>
      </c>
      <c r="K65" s="11">
        <f>F65-I65-J65</f>
        <v>0</v>
      </c>
    </row>
    <row r="66" spans="1:12" s="6" customFormat="1" ht="31.8" x14ac:dyDescent="0.3">
      <c r="A66" s="10" t="s">
        <v>245</v>
      </c>
      <c r="B66" s="10" t="s">
        <v>198</v>
      </c>
      <c r="C66" s="10" t="s">
        <v>199</v>
      </c>
      <c r="D66" s="11">
        <f>+D67</f>
        <v>169300</v>
      </c>
      <c r="E66" s="11">
        <f>+E67</f>
        <v>169300</v>
      </c>
      <c r="F66" s="11">
        <f>G66+H66</f>
        <v>130658</v>
      </c>
      <c r="G66" s="11">
        <f>+G67</f>
        <v>0</v>
      </c>
      <c r="H66" s="11">
        <f>+H67</f>
        <v>130658</v>
      </c>
      <c r="I66" s="11">
        <f>+I67</f>
        <v>130658</v>
      </c>
      <c r="J66" s="11">
        <f>+J67</f>
        <v>0</v>
      </c>
      <c r="K66" s="11">
        <f>F66-I66-J66</f>
        <v>0</v>
      </c>
    </row>
    <row r="67" spans="1:12" s="6" customFormat="1" ht="31.8" x14ac:dyDescent="0.3">
      <c r="A67" s="10" t="s">
        <v>246</v>
      </c>
      <c r="B67" s="10" t="s">
        <v>201</v>
      </c>
      <c r="C67" s="10" t="s">
        <v>202</v>
      </c>
      <c r="D67" s="11">
        <v>169300</v>
      </c>
      <c r="E67" s="11">
        <v>169300</v>
      </c>
      <c r="F67" s="11">
        <f>G67+H67</f>
        <v>130658</v>
      </c>
      <c r="G67" s="11">
        <v>0</v>
      </c>
      <c r="H67" s="11">
        <v>130658</v>
      </c>
      <c r="I67" s="11">
        <v>130658</v>
      </c>
      <c r="J67" s="11">
        <v>0</v>
      </c>
      <c r="K67" s="11">
        <f>F67-I67-J67</f>
        <v>0</v>
      </c>
    </row>
    <row r="68" spans="1:12" s="6" customFormat="1" x14ac:dyDescent="0.3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3">
      <c r="A69" s="13" t="s">
        <v>212</v>
      </c>
      <c r="B69" s="13"/>
      <c r="C69" s="13"/>
      <c r="D69" s="13"/>
      <c r="E69" s="13" t="s">
        <v>214</v>
      </c>
      <c r="F69" s="13"/>
      <c r="G69" s="13"/>
      <c r="H69" s="13"/>
      <c r="I69" s="13" t="s">
        <v>215</v>
      </c>
      <c r="J69" s="13"/>
      <c r="K69" s="13"/>
      <c r="L69" s="13"/>
    </row>
    <row r="70" spans="1:12" x14ac:dyDescent="0.3">
      <c r="A70" s="3" t="s">
        <v>213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137" spans="1:20" x14ac:dyDescent="0.3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C73A2-5B10-4B15-AC87-8D476D4910C6}">
  <dimension ref="A1:T5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247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248</v>
      </c>
      <c r="C12" s="10" t="s">
        <v>22</v>
      </c>
      <c r="D12" s="11">
        <f>D13+D18+D21+D25</f>
        <v>521435</v>
      </c>
      <c r="E12" s="11">
        <f>E13+E18+E21+E25</f>
        <v>521435</v>
      </c>
      <c r="F12" s="11">
        <f>G12+H12</f>
        <v>942662</v>
      </c>
      <c r="G12" s="11">
        <f>G13+G18+G21+G25</f>
        <v>0</v>
      </c>
      <c r="H12" s="11">
        <f>H13+H18+H21+H25</f>
        <v>942662</v>
      </c>
      <c r="I12" s="11">
        <f>I13+I18+I21+I25</f>
        <v>942662</v>
      </c>
      <c r="J12" s="11">
        <f>J13+J18+J21+J25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G13+H13</f>
        <v>20000</v>
      </c>
      <c r="G13" s="11">
        <f>+G14</f>
        <v>0</v>
      </c>
      <c r="H13" s="11">
        <f>+H14</f>
        <v>20000</v>
      </c>
      <c r="I13" s="11">
        <f>+I14</f>
        <v>20000</v>
      </c>
      <c r="J13" s="11">
        <f>+J14</f>
        <v>0</v>
      </c>
      <c r="K13" s="11">
        <f>F13-I13-J13</f>
        <v>0</v>
      </c>
    </row>
    <row r="14" spans="1:11" s="6" customFormat="1" x14ac:dyDescent="0.3">
      <c r="A14" s="10" t="s">
        <v>249</v>
      </c>
      <c r="B14" s="10" t="s">
        <v>123</v>
      </c>
      <c r="C14" s="10" t="s">
        <v>124</v>
      </c>
      <c r="D14" s="11">
        <f>+D15</f>
        <v>20000</v>
      </c>
      <c r="E14" s="11">
        <f>+E15</f>
        <v>20000</v>
      </c>
      <c r="F14" s="11">
        <f>G14+H14</f>
        <v>20000</v>
      </c>
      <c r="G14" s="11">
        <f>+G15</f>
        <v>0</v>
      </c>
      <c r="H14" s="11">
        <f>+H15</f>
        <v>20000</v>
      </c>
      <c r="I14" s="11">
        <f>+I15</f>
        <v>20000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218</v>
      </c>
      <c r="B15" s="10" t="s">
        <v>141</v>
      </c>
      <c r="C15" s="10" t="s">
        <v>142</v>
      </c>
      <c r="D15" s="11">
        <f>+D16</f>
        <v>20000</v>
      </c>
      <c r="E15" s="11">
        <f>+E16</f>
        <v>20000</v>
      </c>
      <c r="F15" s="11">
        <f>G15+H15</f>
        <v>20000</v>
      </c>
      <c r="G15" s="11">
        <f>+G16</f>
        <v>0</v>
      </c>
      <c r="H15" s="11">
        <f>+H16</f>
        <v>20000</v>
      </c>
      <c r="I15" s="11">
        <f>+I16</f>
        <v>20000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250</v>
      </c>
      <c r="B16" s="10" t="s">
        <v>237</v>
      </c>
      <c r="C16" s="10" t="s">
        <v>238</v>
      </c>
      <c r="D16" s="11">
        <f>+D17</f>
        <v>20000</v>
      </c>
      <c r="E16" s="11">
        <f>+E17</f>
        <v>20000</v>
      </c>
      <c r="F16" s="11">
        <f>G16+H16</f>
        <v>20000</v>
      </c>
      <c r="G16" s="11">
        <f>+G17</f>
        <v>0</v>
      </c>
      <c r="H16" s="11">
        <f>+H17</f>
        <v>20000</v>
      </c>
      <c r="I16" s="11">
        <f>+I17</f>
        <v>20000</v>
      </c>
      <c r="J16" s="11">
        <f>+J17</f>
        <v>0</v>
      </c>
      <c r="K16" s="11">
        <f>F16-I16-J16</f>
        <v>0</v>
      </c>
    </row>
    <row r="17" spans="1:12" s="6" customFormat="1" x14ac:dyDescent="0.3">
      <c r="A17" s="10" t="s">
        <v>251</v>
      </c>
      <c r="B17" s="10" t="s">
        <v>168</v>
      </c>
      <c r="C17" s="10" t="s">
        <v>169</v>
      </c>
      <c r="D17" s="11">
        <v>20000</v>
      </c>
      <c r="E17" s="11">
        <v>20000</v>
      </c>
      <c r="F17" s="11">
        <f>G17+H17</f>
        <v>20000</v>
      </c>
      <c r="G17" s="11">
        <v>0</v>
      </c>
      <c r="H17" s="11">
        <v>20000</v>
      </c>
      <c r="I17" s="11">
        <v>20000</v>
      </c>
      <c r="J17" s="11">
        <v>0</v>
      </c>
      <c r="K17" s="11">
        <f>F17-I17-J17</f>
        <v>0</v>
      </c>
    </row>
    <row r="18" spans="1:12" s="6" customFormat="1" x14ac:dyDescent="0.3">
      <c r="A18" s="10" t="s">
        <v>71</v>
      </c>
      <c r="B18" s="10" t="s">
        <v>171</v>
      </c>
      <c r="C18" s="10" t="s">
        <v>172</v>
      </c>
      <c r="D18" s="11">
        <f>D19</f>
        <v>0</v>
      </c>
      <c r="E18" s="11">
        <f>E19</f>
        <v>0</v>
      </c>
      <c r="F18" s="11">
        <f>G18+H18</f>
        <v>6300</v>
      </c>
      <c r="G18" s="11">
        <f>G19</f>
        <v>0</v>
      </c>
      <c r="H18" s="11">
        <f>H19</f>
        <v>6300</v>
      </c>
      <c r="I18" s="11">
        <f>I19</f>
        <v>6300</v>
      </c>
      <c r="J18" s="11">
        <f>J19</f>
        <v>0</v>
      </c>
      <c r="K18" s="11">
        <f>F18-I18-J18</f>
        <v>0</v>
      </c>
    </row>
    <row r="19" spans="1:12" s="6" customFormat="1" ht="31.8" x14ac:dyDescent="0.3">
      <c r="A19" s="10" t="s">
        <v>74</v>
      </c>
      <c r="B19" s="10" t="s">
        <v>174</v>
      </c>
      <c r="C19" s="10" t="s">
        <v>175</v>
      </c>
      <c r="D19" s="11">
        <f>+D20</f>
        <v>0</v>
      </c>
      <c r="E19" s="11">
        <f>+E20</f>
        <v>0</v>
      </c>
      <c r="F19" s="11">
        <f>G19+H19</f>
        <v>6300</v>
      </c>
      <c r="G19" s="11">
        <f>+G20</f>
        <v>0</v>
      </c>
      <c r="H19" s="11">
        <f>+H20</f>
        <v>6300</v>
      </c>
      <c r="I19" s="11">
        <f>+I20</f>
        <v>6300</v>
      </c>
      <c r="J19" s="11">
        <f>+J20</f>
        <v>0</v>
      </c>
      <c r="K19" s="11">
        <f>F19-I19-J19</f>
        <v>0</v>
      </c>
    </row>
    <row r="20" spans="1:12" s="6" customFormat="1" ht="21.6" x14ac:dyDescent="0.3">
      <c r="A20" s="10" t="s">
        <v>80</v>
      </c>
      <c r="B20" s="10" t="s">
        <v>177</v>
      </c>
      <c r="C20" s="10" t="s">
        <v>178</v>
      </c>
      <c r="D20" s="11">
        <v>0</v>
      </c>
      <c r="E20" s="11">
        <v>0</v>
      </c>
      <c r="F20" s="11">
        <f>G20+H20</f>
        <v>6300</v>
      </c>
      <c r="G20" s="11">
        <v>0</v>
      </c>
      <c r="H20" s="11">
        <v>6300</v>
      </c>
      <c r="I20" s="11">
        <v>6300</v>
      </c>
      <c r="J20" s="11">
        <v>0</v>
      </c>
      <c r="K20" s="11">
        <f>F20-I20-J20</f>
        <v>0</v>
      </c>
    </row>
    <row r="21" spans="1:12" s="6" customFormat="1" x14ac:dyDescent="0.3">
      <c r="A21" s="10" t="s">
        <v>223</v>
      </c>
      <c r="B21" s="10" t="s">
        <v>180</v>
      </c>
      <c r="C21" s="10" t="s">
        <v>181</v>
      </c>
      <c r="D21" s="11">
        <f>D22</f>
        <v>366335</v>
      </c>
      <c r="E21" s="11">
        <f>E22</f>
        <v>366335</v>
      </c>
      <c r="F21" s="11">
        <f>G21+H21</f>
        <v>916362</v>
      </c>
      <c r="G21" s="11">
        <f>G22</f>
        <v>0</v>
      </c>
      <c r="H21" s="11">
        <f>H22</f>
        <v>916362</v>
      </c>
      <c r="I21" s="11">
        <f>I22</f>
        <v>916362</v>
      </c>
      <c r="J21" s="11">
        <f>J22</f>
        <v>0</v>
      </c>
      <c r="K21" s="11">
        <f>F21-I21-J21</f>
        <v>0</v>
      </c>
    </row>
    <row r="22" spans="1:12" s="6" customFormat="1" ht="21.6" x14ac:dyDescent="0.3">
      <c r="A22" s="10" t="s">
        <v>92</v>
      </c>
      <c r="B22" s="10" t="s">
        <v>183</v>
      </c>
      <c r="C22" s="10" t="s">
        <v>184</v>
      </c>
      <c r="D22" s="11">
        <f>D23</f>
        <v>366335</v>
      </c>
      <c r="E22" s="11">
        <f>E23</f>
        <v>366335</v>
      </c>
      <c r="F22" s="11">
        <f>G22+H22</f>
        <v>916362</v>
      </c>
      <c r="G22" s="11">
        <f>G23</f>
        <v>0</v>
      </c>
      <c r="H22" s="11">
        <f>H23</f>
        <v>916362</v>
      </c>
      <c r="I22" s="11">
        <f>I23</f>
        <v>916362</v>
      </c>
      <c r="J22" s="11">
        <f>J23</f>
        <v>0</v>
      </c>
      <c r="K22" s="11">
        <f>F22-I22-J22</f>
        <v>0</v>
      </c>
    </row>
    <row r="23" spans="1:12" s="6" customFormat="1" ht="82.8" x14ac:dyDescent="0.3">
      <c r="A23" s="10" t="s">
        <v>95</v>
      </c>
      <c r="B23" s="10" t="s">
        <v>186</v>
      </c>
      <c r="C23" s="10" t="s">
        <v>187</v>
      </c>
      <c r="D23" s="11">
        <f>+D24</f>
        <v>366335</v>
      </c>
      <c r="E23" s="11">
        <f>+E24</f>
        <v>366335</v>
      </c>
      <c r="F23" s="11">
        <f>G23+H23</f>
        <v>916362</v>
      </c>
      <c r="G23" s="11">
        <f>+G24</f>
        <v>0</v>
      </c>
      <c r="H23" s="11">
        <f>+H24</f>
        <v>916362</v>
      </c>
      <c r="I23" s="11">
        <f>+I24</f>
        <v>916362</v>
      </c>
      <c r="J23" s="11">
        <f>+J24</f>
        <v>0</v>
      </c>
      <c r="K23" s="11">
        <f>F23-I23-J23</f>
        <v>0</v>
      </c>
    </row>
    <row r="24" spans="1:12" s="6" customFormat="1" x14ac:dyDescent="0.3">
      <c r="A24" s="10" t="s">
        <v>232</v>
      </c>
      <c r="B24" s="10" t="s">
        <v>195</v>
      </c>
      <c r="C24" s="10" t="s">
        <v>196</v>
      </c>
      <c r="D24" s="11">
        <v>366335</v>
      </c>
      <c r="E24" s="11">
        <v>366335</v>
      </c>
      <c r="F24" s="11">
        <f>G24+H24</f>
        <v>916362</v>
      </c>
      <c r="G24" s="11">
        <v>0</v>
      </c>
      <c r="H24" s="11">
        <v>916362</v>
      </c>
      <c r="I24" s="11">
        <v>916362</v>
      </c>
      <c r="J24" s="11">
        <v>0</v>
      </c>
      <c r="K24" s="11">
        <f>F24-I24-J24</f>
        <v>0</v>
      </c>
    </row>
    <row r="25" spans="1:12" s="6" customFormat="1" ht="31.8" x14ac:dyDescent="0.3">
      <c r="A25" s="10" t="s">
        <v>252</v>
      </c>
      <c r="B25" s="10" t="s">
        <v>204</v>
      </c>
      <c r="C25" s="10" t="s">
        <v>205</v>
      </c>
      <c r="D25" s="11">
        <f>+D26</f>
        <v>135100</v>
      </c>
      <c r="E25" s="11">
        <f>+E26</f>
        <v>135100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21.6" x14ac:dyDescent="0.3">
      <c r="A26" s="10" t="s">
        <v>253</v>
      </c>
      <c r="B26" s="10" t="s">
        <v>207</v>
      </c>
      <c r="C26" s="10" t="s">
        <v>208</v>
      </c>
      <c r="D26" s="11">
        <f>D27</f>
        <v>135100</v>
      </c>
      <c r="E26" s="11">
        <f>E27</f>
        <v>135100</v>
      </c>
      <c r="F26" s="11">
        <f>G26+H26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F26-I26-J26</f>
        <v>0</v>
      </c>
    </row>
    <row r="27" spans="1:12" s="6" customFormat="1" ht="21.6" x14ac:dyDescent="0.3">
      <c r="A27" s="10" t="s">
        <v>254</v>
      </c>
      <c r="B27" s="10" t="s">
        <v>210</v>
      </c>
      <c r="C27" s="10" t="s">
        <v>211</v>
      </c>
      <c r="D27" s="11">
        <v>135100</v>
      </c>
      <c r="E27" s="11">
        <v>135100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2" s="6" customFormat="1" x14ac:dyDescent="0.3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3">
      <c r="A29" s="13" t="s">
        <v>212</v>
      </c>
      <c r="B29" s="13"/>
      <c r="C29" s="13"/>
      <c r="D29" s="13"/>
      <c r="E29" s="13" t="s">
        <v>214</v>
      </c>
      <c r="F29" s="13"/>
      <c r="G29" s="13"/>
      <c r="H29" s="13"/>
      <c r="I29" s="13" t="s">
        <v>215</v>
      </c>
      <c r="J29" s="13"/>
      <c r="K29" s="13"/>
      <c r="L29" s="13"/>
    </row>
    <row r="30" spans="1:12" x14ac:dyDescent="0.3">
      <c r="A30" s="3" t="s">
        <v>213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3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3">
    <mergeCell ref="A29:D29"/>
    <mergeCell ref="A30:D30"/>
    <mergeCell ref="E29:H29"/>
    <mergeCell ref="E30:H30"/>
    <mergeCell ref="I29:L29"/>
    <mergeCell ref="I30:L3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2020-11-10T10:16:30Z</dcterms:created>
  <dcterms:modified xsi:type="dcterms:W3CDTF">2020-11-10T10:16:38Z</dcterms:modified>
</cp:coreProperties>
</file>