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7E03C3BA-0327-4CC9-A9A2-6B8EDFBF2817}" xr6:coauthVersionLast="43" xr6:coauthVersionMax="43" xr10:uidLastSave="{00000000-0000-0000-0000-000000000000}"/>
  <bookViews>
    <workbookView xWindow="735" yWindow="735" windowWidth="15375" windowHeight="7875" activeTab="2" xr2:uid="{B18AAF5B-A66F-4F59-905B-2C4024B5CB2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D19" i="3"/>
  <c r="D18" i="3" s="1"/>
  <c r="E19" i="3"/>
  <c r="E18" i="3" s="1"/>
  <c r="G19" i="3"/>
  <c r="G18" i="3" s="1"/>
  <c r="H19" i="3"/>
  <c r="F19" i="3" s="1"/>
  <c r="K19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G22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 s="1"/>
  <c r="D17" i="2"/>
  <c r="D16" i="2" s="1"/>
  <c r="D15" i="2" s="1"/>
  <c r="E17" i="2"/>
  <c r="E16" i="2" s="1"/>
  <c r="E15" i="2" s="1"/>
  <c r="G17" i="2"/>
  <c r="G16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G23" i="2" s="1"/>
  <c r="H24" i="2"/>
  <c r="F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H27" i="2"/>
  <c r="F27" i="2" s="1"/>
  <c r="I27" i="2"/>
  <c r="J27" i="2"/>
  <c r="F28" i="2"/>
  <c r="K28" i="2"/>
  <c r="F29" i="2"/>
  <c r="K29" i="2" s="1"/>
  <c r="F30" i="2"/>
  <c r="K30" i="2"/>
  <c r="F31" i="2"/>
  <c r="K31" i="2" s="1"/>
  <c r="D33" i="2"/>
  <c r="E33" i="2"/>
  <c r="G33" i="2"/>
  <c r="H33" i="2"/>
  <c r="F33" i="2" s="1"/>
  <c r="K33" i="2" s="1"/>
  <c r="I33" i="2"/>
  <c r="J33" i="2"/>
  <c r="F34" i="2"/>
  <c r="K34" i="2"/>
  <c r="F35" i="2"/>
  <c r="K35" i="2" s="1"/>
  <c r="F36" i="2"/>
  <c r="K36" i="2"/>
  <c r="D38" i="2"/>
  <c r="D37" i="2" s="1"/>
  <c r="E38" i="2"/>
  <c r="E37" i="2" s="1"/>
  <c r="E32" i="2" s="1"/>
  <c r="G38" i="2"/>
  <c r="F38" i="2" s="1"/>
  <c r="H38" i="2"/>
  <c r="H37" i="2" s="1"/>
  <c r="I38" i="2"/>
  <c r="I37" i="2" s="1"/>
  <c r="I32" i="2" s="1"/>
  <c r="J38" i="2"/>
  <c r="J37" i="2" s="1"/>
  <c r="K38" i="2"/>
  <c r="F39" i="2"/>
  <c r="K39" i="2" s="1"/>
  <c r="F40" i="2"/>
  <c r="K40" i="2"/>
  <c r="F41" i="2"/>
  <c r="K41" i="2" s="1"/>
  <c r="D43" i="2"/>
  <c r="D42" i="2" s="1"/>
  <c r="E43" i="2"/>
  <c r="E42" i="2" s="1"/>
  <c r="G43" i="2"/>
  <c r="G42" i="2" s="1"/>
  <c r="H43" i="2"/>
  <c r="F43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D51" i="2"/>
  <c r="D50" i="2" s="1"/>
  <c r="E51" i="2"/>
  <c r="E50" i="2" s="1"/>
  <c r="G51" i="2"/>
  <c r="H51" i="2"/>
  <c r="F51" i="2" s="1"/>
  <c r="I51" i="2"/>
  <c r="I50" i="2" s="1"/>
  <c r="J51" i="2"/>
  <c r="F52" i="2"/>
  <c r="K52" i="2"/>
  <c r="F53" i="2"/>
  <c r="K53" i="2" s="1"/>
  <c r="D54" i="2"/>
  <c r="E54" i="2"/>
  <c r="G54" i="2"/>
  <c r="H54" i="2"/>
  <c r="F54" i="2" s="1"/>
  <c r="K54" i="2" s="1"/>
  <c r="I54" i="2"/>
  <c r="J54" i="2"/>
  <c r="F55" i="2"/>
  <c r="K55" i="2"/>
  <c r="D57" i="2"/>
  <c r="D56" i="2" s="1"/>
  <c r="E57" i="2"/>
  <c r="E56" i="2" s="1"/>
  <c r="G57" i="2"/>
  <c r="F57" i="2" s="1"/>
  <c r="H57" i="2"/>
  <c r="H56" i="2" s="1"/>
  <c r="I57" i="2"/>
  <c r="I56" i="2" s="1"/>
  <c r="J57" i="2"/>
  <c r="J56" i="2" s="1"/>
  <c r="K57" i="2"/>
  <c r="F58" i="2"/>
  <c r="K58" i="2" s="1"/>
  <c r="D59" i="2"/>
  <c r="E59" i="2"/>
  <c r="G59" i="2"/>
  <c r="H59" i="2"/>
  <c r="F59" i="2" s="1"/>
  <c r="I59" i="2"/>
  <c r="J59" i="2"/>
  <c r="F60" i="2"/>
  <c r="K60" i="2"/>
  <c r="F61" i="2"/>
  <c r="K61" i="2" s="1"/>
  <c r="D62" i="2"/>
  <c r="E62" i="2"/>
  <c r="G62" i="2"/>
  <c r="H62" i="2"/>
  <c r="F62" i="2" s="1"/>
  <c r="I62" i="2"/>
  <c r="J62" i="2"/>
  <c r="F63" i="2"/>
  <c r="K63" i="2"/>
  <c r="D66" i="2"/>
  <c r="D65" i="2" s="1"/>
  <c r="D64" i="2" s="1"/>
  <c r="E66" i="2"/>
  <c r="E65" i="2" s="1"/>
  <c r="E64" i="2" s="1"/>
  <c r="G66" i="2"/>
  <c r="F66" i="2" s="1"/>
  <c r="H66" i="2"/>
  <c r="H65" i="2" s="1"/>
  <c r="H64" i="2" s="1"/>
  <c r="I66" i="2"/>
  <c r="I65" i="2" s="1"/>
  <c r="I64" i="2" s="1"/>
  <c r="J66" i="2"/>
  <c r="J65" i="2" s="1"/>
  <c r="J64" i="2" s="1"/>
  <c r="K66" i="2"/>
  <c r="F67" i="2"/>
  <c r="K67" i="2" s="1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H52" i="1"/>
  <c r="I52" i="1"/>
  <c r="I51" i="1" s="1"/>
  <c r="J52" i="1"/>
  <c r="F53" i="1"/>
  <c r="K53" i="1"/>
  <c r="F54" i="1"/>
  <c r="K54" i="1"/>
  <c r="D55" i="1"/>
  <c r="E55" i="1"/>
  <c r="G55" i="1"/>
  <c r="F55" i="1" s="1"/>
  <c r="K55" i="1" s="1"/>
  <c r="H55" i="1"/>
  <c r="I55" i="1"/>
  <c r="J55" i="1"/>
  <c r="F56" i="1"/>
  <c r="K56" i="1"/>
  <c r="D58" i="1"/>
  <c r="D57" i="1" s="1"/>
  <c r="E58" i="1"/>
  <c r="E57" i="1" s="1"/>
  <c r="G58" i="1"/>
  <c r="F58" i="1" s="1"/>
  <c r="H58" i="1"/>
  <c r="H57" i="1" s="1"/>
  <c r="I58" i="1"/>
  <c r="I57" i="1" s="1"/>
  <c r="J58" i="1"/>
  <c r="J57" i="1" s="1"/>
  <c r="K58" i="1"/>
  <c r="F59" i="1"/>
  <c r="K59" i="1"/>
  <c r="D60" i="1"/>
  <c r="E60" i="1"/>
  <c r="G60" i="1"/>
  <c r="F60" i="1" s="1"/>
  <c r="K60" i="1" s="1"/>
  <c r="H60" i="1"/>
  <c r="I60" i="1"/>
  <c r="J60" i="1"/>
  <c r="F61" i="1"/>
  <c r="K61" i="1"/>
  <c r="F62" i="1"/>
  <c r="K62" i="1"/>
  <c r="F63" i="1"/>
  <c r="K63" i="1"/>
  <c r="F64" i="1"/>
  <c r="K64" i="1"/>
  <c r="E65" i="1"/>
  <c r="I65" i="1"/>
  <c r="D66" i="1"/>
  <c r="D65" i="1" s="1"/>
  <c r="E66" i="1"/>
  <c r="G66" i="1"/>
  <c r="F66" i="1" s="1"/>
  <c r="K66" i="1" s="1"/>
  <c r="H66" i="1"/>
  <c r="H65" i="1" s="1"/>
  <c r="I66" i="1"/>
  <c r="J66" i="1"/>
  <c r="J65" i="1" s="1"/>
  <c r="F67" i="1"/>
  <c r="K67" i="1"/>
  <c r="D70" i="1"/>
  <c r="D69" i="1" s="1"/>
  <c r="D68" i="1" s="1"/>
  <c r="E70" i="1"/>
  <c r="E69" i="1" s="1"/>
  <c r="E68" i="1" s="1"/>
  <c r="G70" i="1"/>
  <c r="F70" i="1" s="1"/>
  <c r="H70" i="1"/>
  <c r="H69" i="1" s="1"/>
  <c r="H68" i="1" s="1"/>
  <c r="I70" i="1"/>
  <c r="I69" i="1" s="1"/>
  <c r="I68" i="1" s="1"/>
  <c r="J70" i="1"/>
  <c r="J69" i="1" s="1"/>
  <c r="J68" i="1" s="1"/>
  <c r="K70" i="1"/>
  <c r="F71" i="1"/>
  <c r="K71" i="1"/>
  <c r="F72" i="1"/>
  <c r="K72" i="1"/>
  <c r="G21" i="3" l="1"/>
  <c r="F21" i="3" s="1"/>
  <c r="K21" i="3" s="1"/>
  <c r="F22" i="3"/>
  <c r="K22" i="3" s="1"/>
  <c r="J12" i="3"/>
  <c r="E12" i="3"/>
  <c r="I12" i="3"/>
  <c r="D12" i="3"/>
  <c r="G15" i="3"/>
  <c r="F23" i="3"/>
  <c r="K23" i="3" s="1"/>
  <c r="H18" i="3"/>
  <c r="H12" i="3" s="1"/>
  <c r="K62" i="2"/>
  <c r="K51" i="2"/>
  <c r="E45" i="2"/>
  <c r="J32" i="2"/>
  <c r="K27" i="2"/>
  <c r="G15" i="2"/>
  <c r="F16" i="2"/>
  <c r="K16" i="2" s="1"/>
  <c r="G65" i="2"/>
  <c r="K59" i="2"/>
  <c r="G50" i="2"/>
  <c r="F50" i="2" s="1"/>
  <c r="I45" i="2"/>
  <c r="D45" i="2"/>
  <c r="D32" i="2"/>
  <c r="D14" i="2" s="1"/>
  <c r="D13" i="2" s="1"/>
  <c r="D12" i="2" s="1"/>
  <c r="K24" i="2"/>
  <c r="J14" i="2"/>
  <c r="E14" i="2"/>
  <c r="E13" i="2" s="1"/>
  <c r="E12" i="2" s="1"/>
  <c r="G47" i="2"/>
  <c r="K43" i="2"/>
  <c r="G56" i="2"/>
  <c r="F56" i="2" s="1"/>
  <c r="K56" i="2" s="1"/>
  <c r="J50" i="2"/>
  <c r="J45" i="2" s="1"/>
  <c r="H45" i="2"/>
  <c r="G37" i="2"/>
  <c r="F37" i="2" s="1"/>
  <c r="K37" i="2" s="1"/>
  <c r="G22" i="2"/>
  <c r="F22" i="2" s="1"/>
  <c r="K22" i="2" s="1"/>
  <c r="I14" i="2"/>
  <c r="I13" i="2" s="1"/>
  <c r="I12" i="2" s="1"/>
  <c r="H42" i="2"/>
  <c r="F42" i="2" s="1"/>
  <c r="K42" i="2" s="1"/>
  <c r="H32" i="2"/>
  <c r="F17" i="2"/>
  <c r="K17" i="2" s="1"/>
  <c r="H50" i="2"/>
  <c r="H23" i="2"/>
  <c r="H22" i="2" s="1"/>
  <c r="H14" i="2" s="1"/>
  <c r="H13" i="2" s="1"/>
  <c r="H12" i="2" s="1"/>
  <c r="H51" i="1"/>
  <c r="H46" i="1" s="1"/>
  <c r="I46" i="1"/>
  <c r="G57" i="1"/>
  <c r="F57" i="1" s="1"/>
  <c r="K57" i="1" s="1"/>
  <c r="K52" i="1"/>
  <c r="H33" i="1"/>
  <c r="H15" i="1" s="1"/>
  <c r="H14" i="1" s="1"/>
  <c r="D51" i="1"/>
  <c r="J46" i="1"/>
  <c r="J33" i="1"/>
  <c r="J15" i="1" s="1"/>
  <c r="J14" i="1" s="1"/>
  <c r="E33" i="1"/>
  <c r="E15" i="1" s="1"/>
  <c r="G69" i="1"/>
  <c r="D46" i="1"/>
  <c r="I33" i="1"/>
  <c r="D33" i="1"/>
  <c r="J51" i="1"/>
  <c r="E51" i="1"/>
  <c r="E46" i="1" s="1"/>
  <c r="I15" i="1"/>
  <c r="D15" i="1"/>
  <c r="G38" i="1"/>
  <c r="F38" i="1" s="1"/>
  <c r="K38" i="1" s="1"/>
  <c r="G17" i="1"/>
  <c r="G65" i="1"/>
  <c r="F65" i="1" s="1"/>
  <c r="K65" i="1" s="1"/>
  <c r="G51" i="1"/>
  <c r="G43" i="1"/>
  <c r="F43" i="1" s="1"/>
  <c r="K43" i="1" s="1"/>
  <c r="G33" i="1"/>
  <c r="F33" i="1" s="1"/>
  <c r="K33" i="1" s="1"/>
  <c r="G24" i="1"/>
  <c r="G48" i="1"/>
  <c r="F18" i="3" l="1"/>
  <c r="K18" i="3" s="1"/>
  <c r="F15" i="3"/>
  <c r="K15" i="3" s="1"/>
  <c r="G14" i="3"/>
  <c r="F47" i="2"/>
  <c r="K47" i="2" s="1"/>
  <c r="G46" i="2"/>
  <c r="K50" i="2"/>
  <c r="G14" i="2"/>
  <c r="F15" i="2"/>
  <c r="K15" i="2" s="1"/>
  <c r="F23" i="2"/>
  <c r="K23" i="2" s="1"/>
  <c r="J13" i="2"/>
  <c r="J12" i="2" s="1"/>
  <c r="F65" i="2"/>
  <c r="K65" i="2" s="1"/>
  <c r="G64" i="2"/>
  <c r="F64" i="2" s="1"/>
  <c r="K64" i="2" s="1"/>
  <c r="G32" i="2"/>
  <c r="F32" i="2" s="1"/>
  <c r="K32" i="2" s="1"/>
  <c r="J12" i="1"/>
  <c r="J13" i="1"/>
  <c r="E14" i="1"/>
  <c r="H12" i="1"/>
  <c r="H13" i="1"/>
  <c r="F69" i="1"/>
  <c r="K69" i="1" s="1"/>
  <c r="G68" i="1"/>
  <c r="F68" i="1" s="1"/>
  <c r="K68" i="1" s="1"/>
  <c r="D14" i="1"/>
  <c r="G16" i="1"/>
  <c r="F17" i="1"/>
  <c r="K17" i="1" s="1"/>
  <c r="F48" i="1"/>
  <c r="K48" i="1" s="1"/>
  <c r="G47" i="1"/>
  <c r="F51" i="1"/>
  <c r="K51" i="1" s="1"/>
  <c r="F24" i="1"/>
  <c r="K24" i="1" s="1"/>
  <c r="G23" i="1"/>
  <c r="F23" i="1" s="1"/>
  <c r="K23" i="1" s="1"/>
  <c r="I14" i="1"/>
  <c r="G13" i="3" l="1"/>
  <c r="F14" i="3"/>
  <c r="K14" i="3" s="1"/>
  <c r="F46" i="2"/>
  <c r="K46" i="2" s="1"/>
  <c r="G45" i="2"/>
  <c r="F45" i="2" s="1"/>
  <c r="K45" i="2" s="1"/>
  <c r="G13" i="2"/>
  <c r="F14" i="2"/>
  <c r="K14" i="2" s="1"/>
  <c r="I12" i="1"/>
  <c r="I13" i="1"/>
  <c r="D12" i="1"/>
  <c r="D13" i="1"/>
  <c r="E12" i="1"/>
  <c r="E13" i="1"/>
  <c r="F47" i="1"/>
  <c r="K47" i="1" s="1"/>
  <c r="G46" i="1"/>
  <c r="F46" i="1" s="1"/>
  <c r="K46" i="1" s="1"/>
  <c r="G15" i="1"/>
  <c r="F16" i="1"/>
  <c r="K16" i="1" s="1"/>
  <c r="F13" i="3" l="1"/>
  <c r="K13" i="3" s="1"/>
  <c r="G12" i="3"/>
  <c r="F12" i="3" s="1"/>
  <c r="K12" i="3" s="1"/>
  <c r="G12" i="2"/>
  <c r="F12" i="2" s="1"/>
  <c r="K12" i="2" s="1"/>
  <c r="F13" i="2"/>
  <c r="K13" i="2" s="1"/>
  <c r="G14" i="1"/>
  <c r="F15" i="1"/>
  <c r="K15" i="1" s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<sst xmlns="http://schemas.openxmlformats.org/spreadsheetml/2006/main" count="465" uniqueCount="241">
  <si>
    <t>CENTRALIZAT</t>
  </si>
  <si>
    <t>CUI: 3394252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</si>
  <si>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</si>
  <si>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</si>
  <si>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</si>
  <si>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</si>
  <si>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</si>
  <si>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</si>
  <si>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</si>
  <si>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</si>
  <si>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</si>
  <si>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</si>
  <si>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</si>
  <si>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</si>
  <si>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</si>
  <si>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</si>
  <si>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</si>
  <si>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</si>
  <si>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</si>
  <si>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</si>
  <si>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</si>
  <si>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</si>
  <si>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</si>
  <si>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</si>
  <si>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</si>
  <si>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</si>
  <si>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</si>
  <si>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</si>
  <si>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</si>
  <si>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</si>
  <si>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</si>
  <si>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</si>
  <si>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</si>
  <si>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</si>
  <si>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</si>
  <si>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</si>
  <si>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</si>
  <si>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</si>
  <si>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</si>
  <si>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</si>
  <si>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</si>
  <si>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</si>
  <si>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</si>
  <si>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</si>
  <si>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</si>
  <si>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</si>
  <si>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</si>
  <si>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</si>
  <si>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</si>
  <si>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</si>
  <si>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</si>
  <si>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</si>
  <si>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</si>
  <si>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</si>
  <si>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</si>
  <si>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</si>
  <si>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</si>
  <si>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</si>
  <si>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</si>
  <si>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</si>
  <si>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</si>
  <si>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</si>
  <si>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</si>
  <si>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</si>
  <si>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</si>
  <si>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</si>
  <si>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</si>
  <si>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</si>
  <si>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</si>
  <si>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</si>
  <si>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</si>
  <si>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</si>
  <si>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</si>
  <si>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</si>
  <si>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</si>
  <si>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</si>
  <si>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</si>
  <si>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</si>
  <si>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</si>
  <si>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</si>
  <si>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</si>
  <si>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</si>
  <si>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</si>
  <si>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</si>
  <si>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</si>
  <si>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</si>
  <si>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</si>
  <si>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</si>
  <si>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</si>
  <si>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</si>
  <si>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</si>
  <si>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</si>
  <si>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</si>
  <si>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</si>
  <si>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</si>
  <si>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</si>
  <si>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</si>
  <si>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</si>
  <si>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</si>
  <si>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</si>
  <si>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</si>
  <si>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</si>
  <si>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</si>
  <si>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</si>
  <si>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</si>
  <si>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</si>
  <si>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</si>
  <si>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</si>
  <si>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</si>
  <si>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</si>
  <si>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</si>
  <si>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</si>
  <si>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</si>
  <si>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</si>
  <si>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</si>
  <si>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</si>
  <si>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</si>
  <si>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</si>
  <si>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</si>
  <si>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</si>
  <si>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</si>
  <si>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</si>
  <si>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</si>
  <si>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</si>
  <si>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</si>
  <si>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</si>
  <si>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</si>
  <si>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</si>
  <si>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</si>
  <si>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</si>
  <si>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</si>
  <si>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</si>
  <si>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</si>
  <si>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</si>
  <si>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</si>
  <si>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</si>
  <si>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</si>
  <si>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</si>
  <si>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</si>
  <si>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</si>
  <si>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</si>
  <si>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</si>
  <si>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</si>
  <si>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</si>
  <si>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</si>
  <si>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</si>
  <si>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</si>
  <si>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</si>
  <si>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</si>
  <si>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</si>
  <si>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</si>
  <si>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</si>
  <si>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</si>
  <si>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</si>
  <si>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</si>
  <si>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</si>
  <si>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</si>
  <si>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</si>
  <si>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</si>
  <si>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</si>
  <si>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</si>
  <si>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</si>
  <si>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</si>
  <si>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</si>
  <si>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</si>
  <si>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</si>
  <si>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</si>
  <si>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</si>
  <si>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</si>
  <si>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</si>
  <si>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</si>
  <si>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</si>
  <si>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</si>
  <si>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</si>
  <si>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</si>
  <si>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</si>
  <si>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</si>
  <si>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</si>
  <si>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</si>
  <si>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</si>
  <si>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</si>
  <si>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</si>
  <si>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</si>
  <si>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</si>
  <si>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</si>
  <si>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</si>
  <si>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</si>
  <si>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</si>
  <si>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</si>
  <si>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</si>
  <si>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</si>
  <si>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</si>
  <si>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</si>
  <si>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</si>
  <si>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</si>
  <si>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</si>
  <si>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</si>
  <si>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</si>
  <si>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</si>
  <si>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</si>
  <si>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</si>
  <si>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</si>
  <si>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</si>
  <si>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ORDONATOR DE CREDITE,</t>
  </si>
  <si>
    <t>ESANU DORU</t>
  </si>
  <si>
    <t xml:space="preserve">CONTABIL </t>
  </si>
  <si>
    <t/>
  </si>
  <si>
    <t>CICI GRIGORAS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</si>
  <si>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</si>
  <si>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</si>
  <si>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</si>
  <si>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</si>
  <si>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</si>
  <si>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</si>
  <si>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</si>
  <si>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</si>
  <si>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</si>
  <si>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</si>
  <si>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</si>
  <si>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</si>
  <si>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</si>
  <si>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68</t>
  </si>
  <si>
    <t>76</t>
  </si>
  <si>
    <t>79</t>
  </si>
  <si>
    <t>80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</si>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</sst>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640F9-BBEF-41C6-A56D-F6EC0AC83FD5}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D14+D65+D68</f>
        <v>4164253</v>
      </c>
      <c r="E12" s="11">
        <f>E14+E65+E68</f>
        <v>1448603</v>
      </c>
      <c r="F12" s="11">
        <f>G12+H12</f>
        <v>3487576</v>
      </c>
      <c r="G12" s="11">
        <f>G14+G65+G68</f>
        <v>1865874</v>
      </c>
      <c r="H12" s="11">
        <f>H14+H65+H68</f>
        <v>1621702</v>
      </c>
      <c r="I12" s="11">
        <f>I14+I65+I68</f>
        <v>1401849</v>
      </c>
      <c r="J12" s="11">
        <f>J14+J65+J68</f>
        <v>0</v>
      </c>
      <c r="K12" s="11">
        <f>F12-I12-J12</f>
        <v>2085727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D14-D34</f>
        <v>1065650</v>
      </c>
      <c r="E13" s="11">
        <f>E14-E34</f>
        <v>495000</v>
      </c>
      <c r="F13" s="11">
        <f>G13+H13</f>
        <v>2512614</v>
      </c>
      <c r="G13" s="11">
        <f>G14-G34</f>
        <v>1865874</v>
      </c>
      <c r="H13" s="11">
        <f>H14-H34</f>
        <v>646740</v>
      </c>
      <c r="I13" s="11">
        <f>I14-I34</f>
        <v>426887</v>
      </c>
      <c r="J13" s="11">
        <f>J14-J34</f>
        <v>0</v>
      </c>
      <c r="K13" s="11">
        <f>F13-I13-J13</f>
        <v>2085727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D15+D46</f>
        <v>3847650</v>
      </c>
      <c r="E14" s="11">
        <f>E15+E46</f>
        <v>1132000</v>
      </c>
      <c r="F14" s="11">
        <f>G14+H14</f>
        <v>3149614</v>
      </c>
      <c r="G14" s="11">
        <f>G15+G46</f>
        <v>1865874</v>
      </c>
      <c r="H14" s="11">
        <f>H15+H46</f>
        <v>1283740</v>
      </c>
      <c r="I14" s="11">
        <f>I15+I46</f>
        <v>1063887</v>
      </c>
      <c r="J14" s="11">
        <f>J15+J46</f>
        <v>0</v>
      </c>
      <c r="K14" s="11">
        <f>F14-I14-J14</f>
        <v>2085727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D16+D23+D33+D43</f>
        <v>3636650</v>
      </c>
      <c r="E15" s="11">
        <f>E16+E23+E33+E43</f>
        <v>1005000</v>
      </c>
      <c r="F15" s="11">
        <f>G15+H15</f>
        <v>2115789</v>
      </c>
      <c r="G15" s="11">
        <f>G16+G23+G33+G43</f>
        <v>1055802</v>
      </c>
      <c r="H15" s="11">
        <f>H16+H23+H33+H43</f>
        <v>1059987</v>
      </c>
      <c r="I15" s="11">
        <f>I16+I23+I33+I43</f>
        <v>936182</v>
      </c>
      <c r="J15" s="11">
        <f>J16+J23+J33+J43</f>
        <v>0</v>
      </c>
      <c r="K15" s="11">
        <f>F15-I15-J15</f>
        <v>1179607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421000</v>
      </c>
      <c r="E16" s="11">
        <f>+E17</f>
        <v>121000</v>
      </c>
      <c r="F16" s="11">
        <f>G16+H16</f>
        <v>102251</v>
      </c>
      <c r="G16" s="11">
        <f>+G17</f>
        <v>0</v>
      </c>
      <c r="H16" s="11">
        <f>+H17</f>
        <v>102251</v>
      </c>
      <c r="I16" s="11">
        <f>+I17</f>
        <v>102251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421000</v>
      </c>
      <c r="E17" s="11">
        <f>E18+E20</f>
        <v>121000</v>
      </c>
      <c r="F17" s="11">
        <f>G17+H17</f>
        <v>102251</v>
      </c>
      <c r="G17" s="11">
        <f>G18+G20</f>
        <v>0</v>
      </c>
      <c r="H17" s="11">
        <f>H18+H20</f>
        <v>102251</v>
      </c>
      <c r="I17" s="11">
        <f>I18+I20</f>
        <v>102251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1238</v>
      </c>
      <c r="G18" s="11">
        <f>+G19</f>
        <v>0</v>
      </c>
      <c r="H18" s="11">
        <f>+H19</f>
        <v>1238</v>
      </c>
      <c r="I18" s="11">
        <f>+I19</f>
        <v>1238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1238</v>
      </c>
      <c r="G19" s="11">
        <v>0</v>
      </c>
      <c r="H19" s="11">
        <v>1238</v>
      </c>
      <c r="I19" s="11">
        <v>1238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421000</v>
      </c>
      <c r="E20" s="11">
        <f>E21+E22</f>
        <v>121000</v>
      </c>
      <c r="F20" s="11">
        <f>G20+H20</f>
        <v>101013</v>
      </c>
      <c r="G20" s="11">
        <f>G21+G22</f>
        <v>0</v>
      </c>
      <c r="H20" s="11">
        <f>H21+H22</f>
        <v>101013</v>
      </c>
      <c r="I20" s="11">
        <f>I21+I22</f>
        <v>101013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219000</v>
      </c>
      <c r="E21" s="11">
        <v>69000</v>
      </c>
      <c r="F21" s="11">
        <f>G21+H21</f>
        <v>55382</v>
      </c>
      <c r="G21" s="11">
        <v>0</v>
      </c>
      <c r="H21" s="11">
        <v>55382</v>
      </c>
      <c r="I21" s="11">
        <v>55382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202000</v>
      </c>
      <c r="E22" s="11">
        <v>52000</v>
      </c>
      <c r="F22" s="11">
        <f>G22+H22</f>
        <v>45631</v>
      </c>
      <c r="G22" s="11">
        <v>0</v>
      </c>
      <c r="H22" s="11">
        <v>45631</v>
      </c>
      <c r="I22" s="11">
        <v>45631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243650</v>
      </c>
      <c r="E23" s="11">
        <f>E24</f>
        <v>140000</v>
      </c>
      <c r="F23" s="11">
        <f>G23+H23</f>
        <v>1091151</v>
      </c>
      <c r="G23" s="11">
        <f>G24</f>
        <v>859780</v>
      </c>
      <c r="H23" s="11">
        <f>H24</f>
        <v>231371</v>
      </c>
      <c r="I23" s="11">
        <f>I24</f>
        <v>157776</v>
      </c>
      <c r="J23" s="11">
        <f>J24</f>
        <v>0</v>
      </c>
      <c r="K23" s="11">
        <f>F23-I23-J23</f>
        <v>933375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</f>
        <v>243650</v>
      </c>
      <c r="E24" s="11">
        <f>E25+E28+E32</f>
        <v>140000</v>
      </c>
      <c r="F24" s="11">
        <f>G24+H24</f>
        <v>1091151</v>
      </c>
      <c r="G24" s="11">
        <f>G25+G28+G32</f>
        <v>859780</v>
      </c>
      <c r="H24" s="11">
        <f>H25+H28+H32</f>
        <v>231371</v>
      </c>
      <c r="I24" s="11">
        <f>I25+I28+I32</f>
        <v>157776</v>
      </c>
      <c r="J24" s="11">
        <f>J25+J28+J32</f>
        <v>0</v>
      </c>
      <c r="K24" s="11">
        <f>F24-I24-J24</f>
        <v>933375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45000</v>
      </c>
      <c r="E25" s="11">
        <f>E26+E27</f>
        <v>17000</v>
      </c>
      <c r="F25" s="11">
        <f>G25+H25</f>
        <v>130804</v>
      </c>
      <c r="G25" s="11">
        <f>G26+G27</f>
        <v>82273</v>
      </c>
      <c r="H25" s="11">
        <f>H26+H27</f>
        <v>48531</v>
      </c>
      <c r="I25" s="11">
        <f>I26+I27</f>
        <v>40840</v>
      </c>
      <c r="J25" s="11">
        <f>J26+J27</f>
        <v>0</v>
      </c>
      <c r="K25" s="11">
        <f>F25-I25-J25</f>
        <v>89964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41000</v>
      </c>
      <c r="E26" s="11">
        <v>13000</v>
      </c>
      <c r="F26" s="11">
        <f>G26+H26</f>
        <v>86381</v>
      </c>
      <c r="G26" s="11">
        <v>47456</v>
      </c>
      <c r="H26" s="11">
        <v>38925</v>
      </c>
      <c r="I26" s="11">
        <v>23424</v>
      </c>
      <c r="J26" s="11">
        <v>0</v>
      </c>
      <c r="K26" s="11">
        <f>F26-I26-J26</f>
        <v>62957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4000</v>
      </c>
      <c r="E27" s="11">
        <v>4000</v>
      </c>
      <c r="F27" s="11">
        <f>G27+H27</f>
        <v>44423</v>
      </c>
      <c r="G27" s="11">
        <v>34817</v>
      </c>
      <c r="H27" s="11">
        <v>9606</v>
      </c>
      <c r="I27" s="11">
        <v>17416</v>
      </c>
      <c r="J27" s="11">
        <v>0</v>
      </c>
      <c r="K27" s="11">
        <f>F27-I27-J27</f>
        <v>27007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179650</v>
      </c>
      <c r="E28" s="11">
        <f>E29+E30+E31</f>
        <v>109000</v>
      </c>
      <c r="F28" s="11">
        <f>G28+H28</f>
        <v>959832</v>
      </c>
      <c r="G28" s="11">
        <f>G29+G30+G31</f>
        <v>777507</v>
      </c>
      <c r="H28" s="11">
        <f>H29+H30+H31</f>
        <v>182325</v>
      </c>
      <c r="I28" s="11">
        <f>I29+I30+I31</f>
        <v>116421</v>
      </c>
      <c r="J28" s="11">
        <f>J29+J30+J31</f>
        <v>0</v>
      </c>
      <c r="K28" s="11">
        <f>F28-I28-J28</f>
        <v>843411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50000</v>
      </c>
      <c r="E29" s="11">
        <v>30000</v>
      </c>
      <c r="F29" s="11">
        <f>G29+H29</f>
        <v>204198</v>
      </c>
      <c r="G29" s="11">
        <v>156933</v>
      </c>
      <c r="H29" s="11">
        <v>47265</v>
      </c>
      <c r="I29" s="11">
        <v>32154</v>
      </c>
      <c r="J29" s="11">
        <v>0</v>
      </c>
      <c r="K29" s="11">
        <f>F29-I29-J29</f>
        <v>172044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1000</v>
      </c>
      <c r="E30" s="11">
        <v>1000</v>
      </c>
      <c r="F30" s="11">
        <f>G30+H30</f>
        <v>1209</v>
      </c>
      <c r="G30" s="11">
        <v>294</v>
      </c>
      <c r="H30" s="11">
        <v>915</v>
      </c>
      <c r="I30" s="11">
        <v>413</v>
      </c>
      <c r="J30" s="11">
        <v>0</v>
      </c>
      <c r="K30" s="11">
        <f>F30-I30-J30</f>
        <v>796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128650</v>
      </c>
      <c r="E31" s="11">
        <v>78000</v>
      </c>
      <c r="F31" s="11">
        <f>G31+H31</f>
        <v>754425</v>
      </c>
      <c r="G31" s="11">
        <v>620280</v>
      </c>
      <c r="H31" s="11">
        <v>134145</v>
      </c>
      <c r="I31" s="11">
        <v>83854</v>
      </c>
      <c r="J31" s="11">
        <v>0</v>
      </c>
      <c r="K31" s="11">
        <f>F31-I31-J31</f>
        <v>670571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19000</v>
      </c>
      <c r="E32" s="11">
        <v>14000</v>
      </c>
      <c r="F32" s="11">
        <f>G32+H32</f>
        <v>515</v>
      </c>
      <c r="G32" s="11">
        <v>0</v>
      </c>
      <c r="H32" s="11">
        <v>515</v>
      </c>
      <c r="I32" s="11">
        <v>515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D34+D38</f>
        <v>2966000</v>
      </c>
      <c r="E33" s="11">
        <f>E34+E38</f>
        <v>738000</v>
      </c>
      <c r="F33" s="11">
        <f>G33+H33</f>
        <v>921389</v>
      </c>
      <c r="G33" s="11">
        <f>G34+G38</f>
        <v>195661</v>
      </c>
      <c r="H33" s="11">
        <f>H34+H38</f>
        <v>725728</v>
      </c>
      <c r="I33" s="11">
        <f>I34+I38</f>
        <v>675462</v>
      </c>
      <c r="J33" s="11">
        <f>J34+J38</f>
        <v>0</v>
      </c>
      <c r="K33" s="11">
        <f>F33-I33-J33</f>
        <v>245927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+D35+D36+D37</f>
        <v>2782000</v>
      </c>
      <c r="E34" s="11">
        <f>+E35+E36+E37</f>
        <v>637000</v>
      </c>
      <c r="F34" s="11">
        <f>G34+H34</f>
        <v>637000</v>
      </c>
      <c r="G34" s="11">
        <f>+G35+G36+G37</f>
        <v>0</v>
      </c>
      <c r="H34" s="11">
        <f>+H35+H36+H37</f>
        <v>637000</v>
      </c>
      <c r="I34" s="11">
        <f>+I35+I36+I37</f>
        <v>637000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89</v>
      </c>
      <c r="B35" s="10" t="s">
        <v>90</v>
      </c>
      <c r="C35" s="10" t="s">
        <v>91</v>
      </c>
      <c r="D35" s="11">
        <v>1396000</v>
      </c>
      <c r="E35" s="11">
        <v>296000</v>
      </c>
      <c r="F35" s="11">
        <f>G35+H35</f>
        <v>296000</v>
      </c>
      <c r="G35" s="11">
        <v>0</v>
      </c>
      <c r="H35" s="11">
        <v>296000</v>
      </c>
      <c r="I35" s="11">
        <v>296000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v>25000</v>
      </c>
      <c r="E36" s="11">
        <v>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1361000</v>
      </c>
      <c r="E37" s="11">
        <v>332000</v>
      </c>
      <c r="F37" s="11">
        <f>G37+H37</f>
        <v>332000</v>
      </c>
      <c r="G37" s="11">
        <v>0</v>
      </c>
      <c r="H37" s="11">
        <v>332000</v>
      </c>
      <c r="I37" s="11">
        <v>332000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98</v>
      </c>
      <c r="B38" s="10" t="s">
        <v>99</v>
      </c>
      <c r="C38" s="10" t="s">
        <v>100</v>
      </c>
      <c r="D38" s="11">
        <f>D39+D42</f>
        <v>184000</v>
      </c>
      <c r="E38" s="11">
        <f>E39+E42</f>
        <v>101000</v>
      </c>
      <c r="F38" s="11">
        <f>G38+H38</f>
        <v>284389</v>
      </c>
      <c r="G38" s="11">
        <f>G39+G42</f>
        <v>195661</v>
      </c>
      <c r="H38" s="11">
        <f>H39+H42</f>
        <v>88728</v>
      </c>
      <c r="I38" s="11">
        <f>I39+I42</f>
        <v>38462</v>
      </c>
      <c r="J38" s="11">
        <f>J39+J42</f>
        <v>0</v>
      </c>
      <c r="K38" s="11">
        <f>F38-I38-J38</f>
        <v>245927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f>D40+D41</f>
        <v>79000</v>
      </c>
      <c r="E39" s="11">
        <f>E40+E41</f>
        <v>46000</v>
      </c>
      <c r="F39" s="11">
        <f>G39+H39</f>
        <v>284389</v>
      </c>
      <c r="G39" s="11">
        <f>G40+G41</f>
        <v>195661</v>
      </c>
      <c r="H39" s="11">
        <f>H40+H41</f>
        <v>88728</v>
      </c>
      <c r="I39" s="11">
        <f>I40+I41</f>
        <v>38462</v>
      </c>
      <c r="J39" s="11">
        <f>J40+J41</f>
        <v>0</v>
      </c>
      <c r="K39" s="11">
        <f>F39-I39-J39</f>
        <v>245927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v>75000</v>
      </c>
      <c r="E40" s="11">
        <v>45000</v>
      </c>
      <c r="F40" s="11">
        <f>G40+H40</f>
        <v>273345</v>
      </c>
      <c r="G40" s="11">
        <v>187553</v>
      </c>
      <c r="H40" s="11">
        <v>85792</v>
      </c>
      <c r="I40" s="11">
        <v>36539</v>
      </c>
      <c r="J40" s="11">
        <v>0</v>
      </c>
      <c r="K40" s="11">
        <f>F40-I40-J40</f>
        <v>236806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4000</v>
      </c>
      <c r="E41" s="11">
        <v>1000</v>
      </c>
      <c r="F41" s="11">
        <f>G41+H41</f>
        <v>11044</v>
      </c>
      <c r="G41" s="11">
        <v>8108</v>
      </c>
      <c r="H41" s="11">
        <v>2936</v>
      </c>
      <c r="I41" s="11">
        <v>1923</v>
      </c>
      <c r="J41" s="11">
        <v>0</v>
      </c>
      <c r="K41" s="11">
        <f>F41-I41-J41</f>
        <v>9121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105000</v>
      </c>
      <c r="E42" s="11">
        <v>55000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f>D44</f>
        <v>6000</v>
      </c>
      <c r="E43" s="11">
        <f>E44</f>
        <v>6000</v>
      </c>
      <c r="F43" s="11">
        <f>G43+H43</f>
        <v>998</v>
      </c>
      <c r="G43" s="11">
        <f>G44</f>
        <v>361</v>
      </c>
      <c r="H43" s="11">
        <f>H44</f>
        <v>637</v>
      </c>
      <c r="I43" s="11">
        <f>I44</f>
        <v>693</v>
      </c>
      <c r="J43" s="11">
        <f>J44</f>
        <v>0</v>
      </c>
      <c r="K43" s="11">
        <f>F43-I43-J43</f>
        <v>305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</f>
        <v>6000</v>
      </c>
      <c r="E44" s="11">
        <f>E45</f>
        <v>6000</v>
      </c>
      <c r="F44" s="11">
        <f>G44+H44</f>
        <v>998</v>
      </c>
      <c r="G44" s="11">
        <f>G45</f>
        <v>361</v>
      </c>
      <c r="H44" s="11">
        <f>H45</f>
        <v>637</v>
      </c>
      <c r="I44" s="11">
        <f>I45</f>
        <v>693</v>
      </c>
      <c r="J44" s="11">
        <f>J45</f>
        <v>0</v>
      </c>
      <c r="K44" s="11">
        <f>F44-I44-J44</f>
        <v>305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v>6000</v>
      </c>
      <c r="E45" s="11">
        <v>6000</v>
      </c>
      <c r="F45" s="11">
        <f>G45+H45</f>
        <v>998</v>
      </c>
      <c r="G45" s="11">
        <v>361</v>
      </c>
      <c r="H45" s="11">
        <v>637</v>
      </c>
      <c r="I45" s="11">
        <v>693</v>
      </c>
      <c r="J45" s="11">
        <v>0</v>
      </c>
      <c r="K45" s="11">
        <f>F45-I45-J45</f>
        <v>305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D47+D51</f>
        <v>211000</v>
      </c>
      <c r="E46" s="11">
        <f>E47+E51</f>
        <v>127000</v>
      </c>
      <c r="F46" s="11">
        <f>G46+H46</f>
        <v>1033825</v>
      </c>
      <c r="G46" s="11">
        <f>G47+G51</f>
        <v>810072</v>
      </c>
      <c r="H46" s="11">
        <f>H47+H51</f>
        <v>223753</v>
      </c>
      <c r="I46" s="11">
        <f>I47+I51</f>
        <v>127705</v>
      </c>
      <c r="J46" s="11">
        <f>J47+J51</f>
        <v>0</v>
      </c>
      <c r="K46" s="11">
        <f>F46-I46-J46</f>
        <v>906120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D48</f>
        <v>30000</v>
      </c>
      <c r="E47" s="11">
        <f>E48</f>
        <v>25000</v>
      </c>
      <c r="F47" s="11">
        <f>G47+H47</f>
        <v>46877</v>
      </c>
      <c r="G47" s="11">
        <f>G48</f>
        <v>24678</v>
      </c>
      <c r="H47" s="11">
        <f>H48</f>
        <v>22199</v>
      </c>
      <c r="I47" s="11">
        <f>I48</f>
        <v>9583</v>
      </c>
      <c r="J47" s="11">
        <f>J48</f>
        <v>0</v>
      </c>
      <c r="K47" s="11">
        <f>F47-I47-J47</f>
        <v>37294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+D49</f>
        <v>30000</v>
      </c>
      <c r="E48" s="11">
        <f>+E49</f>
        <v>25000</v>
      </c>
      <c r="F48" s="11">
        <f>G48+H48</f>
        <v>46877</v>
      </c>
      <c r="G48" s="11">
        <f>+G49</f>
        <v>24678</v>
      </c>
      <c r="H48" s="11">
        <f>+H49</f>
        <v>22199</v>
      </c>
      <c r="I48" s="11">
        <f>+I49</f>
        <v>9583</v>
      </c>
      <c r="J48" s="11">
        <f>+J49</f>
        <v>0</v>
      </c>
      <c r="K48" s="11">
        <f>F48-I48-J48</f>
        <v>37294</v>
      </c>
    </row>
    <row r="49" spans="1:11" s="6" customFormat="1" x14ac:dyDescent="0.25">
      <c r="A49" s="10" t="s">
        <v>131</v>
      </c>
      <c r="B49" s="10" t="s">
        <v>132</v>
      </c>
      <c r="C49" s="10" t="s">
        <v>133</v>
      </c>
      <c r="D49" s="11">
        <f>+D50</f>
        <v>30000</v>
      </c>
      <c r="E49" s="11">
        <f>+E50</f>
        <v>25000</v>
      </c>
      <c r="F49" s="11">
        <f>G49+H49</f>
        <v>46877</v>
      </c>
      <c r="G49" s="11">
        <f>+G50</f>
        <v>24678</v>
      </c>
      <c r="H49" s="11">
        <f>+H50</f>
        <v>22199</v>
      </c>
      <c r="I49" s="11">
        <f>+I50</f>
        <v>9583</v>
      </c>
      <c r="J49" s="11">
        <f>+J50</f>
        <v>0</v>
      </c>
      <c r="K49" s="11">
        <f>F49-I49-J49</f>
        <v>37294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v>30000</v>
      </c>
      <c r="E50" s="11">
        <v>25000</v>
      </c>
      <c r="F50" s="11">
        <f>G50+H50</f>
        <v>46877</v>
      </c>
      <c r="G50" s="11">
        <v>24678</v>
      </c>
      <c r="H50" s="11">
        <v>22199</v>
      </c>
      <c r="I50" s="11">
        <v>9583</v>
      </c>
      <c r="J50" s="11">
        <v>0</v>
      </c>
      <c r="K50" s="11">
        <f>F50-I50-J50</f>
        <v>37294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f>D52+D55+D57+D60</f>
        <v>181000</v>
      </c>
      <c r="E51" s="11">
        <f>E52+E55+E57+E60</f>
        <v>102000</v>
      </c>
      <c r="F51" s="11">
        <f>G51+H51</f>
        <v>986948</v>
      </c>
      <c r="G51" s="11">
        <f>G52+G55+G57+G60</f>
        <v>785394</v>
      </c>
      <c r="H51" s="11">
        <f>H52+H55+H57+H60</f>
        <v>201554</v>
      </c>
      <c r="I51" s="11">
        <f>I52+I55+I57+I60</f>
        <v>118122</v>
      </c>
      <c r="J51" s="11">
        <f>J52+J55+J57+J60</f>
        <v>0</v>
      </c>
      <c r="K51" s="11">
        <f>F51-I51-J51</f>
        <v>868826</v>
      </c>
    </row>
    <row r="52" spans="1:11" s="6" customFormat="1" ht="43.5" x14ac:dyDescent="0.25">
      <c r="A52" s="10" t="s">
        <v>140</v>
      </c>
      <c r="B52" s="10" t="s">
        <v>141</v>
      </c>
      <c r="C52" s="10" t="s">
        <v>142</v>
      </c>
      <c r="D52" s="11">
        <f>D53+D54</f>
        <v>10000</v>
      </c>
      <c r="E52" s="11">
        <f>E53+E54</f>
        <v>10000</v>
      </c>
      <c r="F52" s="11">
        <f>G52+H52</f>
        <v>2110</v>
      </c>
      <c r="G52" s="11">
        <f>G53+G54</f>
        <v>0</v>
      </c>
      <c r="H52" s="11">
        <f>H53+H54</f>
        <v>2110</v>
      </c>
      <c r="I52" s="11">
        <f>I53+I54</f>
        <v>2110</v>
      </c>
      <c r="J52" s="11">
        <f>J53+J54</f>
        <v>0</v>
      </c>
      <c r="K52" s="11">
        <f>F52-I52-J52</f>
        <v>0</v>
      </c>
    </row>
    <row r="53" spans="1:11" s="6" customFormat="1" x14ac:dyDescent="0.25">
      <c r="A53" s="10" t="s">
        <v>143</v>
      </c>
      <c r="B53" s="10" t="s">
        <v>144</v>
      </c>
      <c r="C53" s="10" t="s">
        <v>145</v>
      </c>
      <c r="D53" s="11">
        <v>10000</v>
      </c>
      <c r="E53" s="11">
        <v>10000</v>
      </c>
      <c r="F53" s="11">
        <f>G53+H53</f>
        <v>2080</v>
      </c>
      <c r="G53" s="11">
        <v>0</v>
      </c>
      <c r="H53" s="11">
        <v>2080</v>
      </c>
      <c r="I53" s="11">
        <v>2080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30</v>
      </c>
      <c r="G54" s="11">
        <v>0</v>
      </c>
      <c r="H54" s="11">
        <v>30</v>
      </c>
      <c r="I54" s="11">
        <v>30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1000</v>
      </c>
      <c r="E55" s="11">
        <f>E56</f>
        <v>1000</v>
      </c>
      <c r="F55" s="11">
        <f>G55+H55</f>
        <v>120</v>
      </c>
      <c r="G55" s="11">
        <f>G56</f>
        <v>0</v>
      </c>
      <c r="H55" s="11">
        <f>H56</f>
        <v>120</v>
      </c>
      <c r="I55" s="11">
        <f>I56</f>
        <v>120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1000</v>
      </c>
      <c r="E56" s="11">
        <v>1000</v>
      </c>
      <c r="F56" s="11">
        <f>G56+H56</f>
        <v>120</v>
      </c>
      <c r="G56" s="11">
        <v>0</v>
      </c>
      <c r="H56" s="11">
        <v>120</v>
      </c>
      <c r="I56" s="11">
        <v>120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100000</v>
      </c>
      <c r="E57" s="11">
        <f>E58</f>
        <v>21000</v>
      </c>
      <c r="F57" s="11">
        <f>G57+H57</f>
        <v>726405</v>
      </c>
      <c r="G57" s="11">
        <f>G58</f>
        <v>700272</v>
      </c>
      <c r="H57" s="11">
        <f>H58</f>
        <v>26133</v>
      </c>
      <c r="I57" s="11">
        <f>I58</f>
        <v>36309</v>
      </c>
      <c r="J57" s="11">
        <f>J58</f>
        <v>0</v>
      </c>
      <c r="K57" s="11">
        <f>F57-I57-J57</f>
        <v>690096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f>D59</f>
        <v>100000</v>
      </c>
      <c r="E58" s="11">
        <f>E59</f>
        <v>21000</v>
      </c>
      <c r="F58" s="11">
        <f>G58+H58</f>
        <v>726405</v>
      </c>
      <c r="G58" s="11">
        <f>G59</f>
        <v>700272</v>
      </c>
      <c r="H58" s="11">
        <f>H59</f>
        <v>26133</v>
      </c>
      <c r="I58" s="11">
        <f>I59</f>
        <v>36309</v>
      </c>
      <c r="J58" s="11">
        <f>J59</f>
        <v>0</v>
      </c>
      <c r="K58" s="11">
        <f>F58-I58-J58</f>
        <v>690096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100000</v>
      </c>
      <c r="E59" s="11">
        <v>21000</v>
      </c>
      <c r="F59" s="11">
        <f>G59+H59</f>
        <v>726405</v>
      </c>
      <c r="G59" s="11">
        <v>700272</v>
      </c>
      <c r="H59" s="11">
        <v>26133</v>
      </c>
      <c r="I59" s="11">
        <v>36309</v>
      </c>
      <c r="J59" s="11">
        <v>0</v>
      </c>
      <c r="K59" s="11">
        <f>F59-I59-J59</f>
        <v>690096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f>+D61+D62</f>
        <v>70000</v>
      </c>
      <c r="E60" s="11">
        <f>+E61+E62</f>
        <v>70000</v>
      </c>
      <c r="F60" s="11">
        <f>G60+H60</f>
        <v>258313</v>
      </c>
      <c r="G60" s="11">
        <f>+G61+G62</f>
        <v>85122</v>
      </c>
      <c r="H60" s="11">
        <f>+H61+H62</f>
        <v>173191</v>
      </c>
      <c r="I60" s="11">
        <f>+I61+I62</f>
        <v>79583</v>
      </c>
      <c r="J60" s="11">
        <f>+J61+J62</f>
        <v>0</v>
      </c>
      <c r="K60" s="11">
        <f>F60-I60-J60</f>
        <v>178730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70000</v>
      </c>
      <c r="E61" s="11">
        <v>70000</v>
      </c>
      <c r="F61" s="11">
        <f>G61+H61</f>
        <v>204505</v>
      </c>
      <c r="G61" s="11">
        <v>41834</v>
      </c>
      <c r="H61" s="11">
        <v>162671</v>
      </c>
      <c r="I61" s="11">
        <v>70832</v>
      </c>
      <c r="J61" s="11">
        <v>0</v>
      </c>
      <c r="K61" s="11">
        <f>F61-I61-J61</f>
        <v>133673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0</v>
      </c>
      <c r="E62" s="11">
        <v>0</v>
      </c>
      <c r="F62" s="11">
        <f>G62+H62</f>
        <v>53808</v>
      </c>
      <c r="G62" s="11">
        <v>43288</v>
      </c>
      <c r="H62" s="11">
        <v>10520</v>
      </c>
      <c r="I62" s="11">
        <v>8751</v>
      </c>
      <c r="J62" s="11">
        <v>0</v>
      </c>
      <c r="K62" s="11">
        <f>F62-I62-J62</f>
        <v>45057</v>
      </c>
    </row>
    <row r="63" spans="1:11" s="6" customFormat="1" ht="33" x14ac:dyDescent="0.25">
      <c r="A63" s="10" t="s">
        <v>173</v>
      </c>
      <c r="B63" s="10" t="s">
        <v>174</v>
      </c>
      <c r="C63" s="10" t="s">
        <v>175</v>
      </c>
      <c r="D63" s="11">
        <v>-333000</v>
      </c>
      <c r="E63" s="11">
        <v>-133000</v>
      </c>
      <c r="F63" s="11">
        <f>G63+H63</f>
        <v>-15000</v>
      </c>
      <c r="G63" s="11">
        <v>0</v>
      </c>
      <c r="H63" s="11">
        <v>-15000</v>
      </c>
      <c r="I63" s="11">
        <v>-15000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v>333000</v>
      </c>
      <c r="E64" s="11">
        <v>133000</v>
      </c>
      <c r="F64" s="11">
        <f>G64+H64</f>
        <v>15000</v>
      </c>
      <c r="G64" s="11">
        <v>0</v>
      </c>
      <c r="H64" s="11">
        <v>15000</v>
      </c>
      <c r="I64" s="11">
        <v>15000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179</v>
      </c>
      <c r="B65" s="10" t="s">
        <v>180</v>
      </c>
      <c r="C65" s="10" t="s">
        <v>181</v>
      </c>
      <c r="D65" s="11">
        <f>D66</f>
        <v>0</v>
      </c>
      <c r="E65" s="11">
        <f>E66</f>
        <v>0</v>
      </c>
      <c r="F65" s="11">
        <f>G65+H65</f>
        <v>20000</v>
      </c>
      <c r="G65" s="11">
        <f>G66</f>
        <v>0</v>
      </c>
      <c r="H65" s="11">
        <f>H66</f>
        <v>20000</v>
      </c>
      <c r="I65" s="11">
        <f>I66</f>
        <v>20000</v>
      </c>
      <c r="J65" s="11">
        <f>J66</f>
        <v>0</v>
      </c>
      <c r="K65" s="11">
        <f>F65-I65-J65</f>
        <v>0</v>
      </c>
    </row>
    <row r="66" spans="1:12" s="6" customFormat="1" ht="43.5" x14ac:dyDescent="0.25">
      <c r="A66" s="10" t="s">
        <v>182</v>
      </c>
      <c r="B66" s="10" t="s">
        <v>183</v>
      </c>
      <c r="C66" s="10" t="s">
        <v>184</v>
      </c>
      <c r="D66" s="11">
        <f>+D67</f>
        <v>0</v>
      </c>
      <c r="E66" s="11">
        <f>+E67</f>
        <v>0</v>
      </c>
      <c r="F66" s="11">
        <f>G66+H66</f>
        <v>20000</v>
      </c>
      <c r="G66" s="11">
        <f>+G67</f>
        <v>0</v>
      </c>
      <c r="H66" s="11">
        <f>+H67</f>
        <v>20000</v>
      </c>
      <c r="I66" s="11">
        <f>+I67</f>
        <v>20000</v>
      </c>
      <c r="J66" s="11">
        <f>+J67</f>
        <v>0</v>
      </c>
      <c r="K66" s="11">
        <f>F66-I66-J66</f>
        <v>0</v>
      </c>
    </row>
    <row r="67" spans="1:12" s="6" customFormat="1" ht="33" x14ac:dyDescent="0.25">
      <c r="A67" s="10" t="s">
        <v>185</v>
      </c>
      <c r="B67" s="10" t="s">
        <v>186</v>
      </c>
      <c r="C67" s="10" t="s">
        <v>187</v>
      </c>
      <c r="D67" s="11">
        <v>0</v>
      </c>
      <c r="E67" s="11">
        <v>0</v>
      </c>
      <c r="F67" s="11">
        <f>G67+H67</f>
        <v>20000</v>
      </c>
      <c r="G67" s="11">
        <v>0</v>
      </c>
      <c r="H67" s="11">
        <v>20000</v>
      </c>
      <c r="I67" s="11">
        <v>20000</v>
      </c>
      <c r="J67" s="11">
        <v>0</v>
      </c>
      <c r="K67" s="11">
        <f>F67-I67-J67</f>
        <v>0</v>
      </c>
    </row>
    <row r="68" spans="1:12" s="6" customFormat="1" x14ac:dyDescent="0.25">
      <c r="A68" s="10" t="s">
        <v>188</v>
      </c>
      <c r="B68" s="10" t="s">
        <v>189</v>
      </c>
      <c r="C68" s="10" t="s">
        <v>190</v>
      </c>
      <c r="D68" s="11">
        <f>D69</f>
        <v>316603</v>
      </c>
      <c r="E68" s="11">
        <f>E69</f>
        <v>316603</v>
      </c>
      <c r="F68" s="11">
        <f>G68+H68</f>
        <v>317962</v>
      </c>
      <c r="G68" s="11">
        <f>G69</f>
        <v>0</v>
      </c>
      <c r="H68" s="11">
        <f>H69</f>
        <v>317962</v>
      </c>
      <c r="I68" s="11">
        <f>I69</f>
        <v>317962</v>
      </c>
      <c r="J68" s="11">
        <f>J69</f>
        <v>0</v>
      </c>
      <c r="K68" s="11">
        <f>F68-I68-J68</f>
        <v>0</v>
      </c>
    </row>
    <row r="69" spans="1:12" s="6" customFormat="1" ht="22.5" x14ac:dyDescent="0.25">
      <c r="A69" s="10" t="s">
        <v>191</v>
      </c>
      <c r="B69" s="10" t="s">
        <v>192</v>
      </c>
      <c r="C69" s="10" t="s">
        <v>193</v>
      </c>
      <c r="D69" s="11">
        <f>D70</f>
        <v>316603</v>
      </c>
      <c r="E69" s="11">
        <f>E70</f>
        <v>316603</v>
      </c>
      <c r="F69" s="11">
        <f>G69+H69</f>
        <v>317962</v>
      </c>
      <c r="G69" s="11">
        <f>G70</f>
        <v>0</v>
      </c>
      <c r="H69" s="11">
        <f>H70</f>
        <v>317962</v>
      </c>
      <c r="I69" s="11">
        <f>I70</f>
        <v>317962</v>
      </c>
      <c r="J69" s="11">
        <f>J70</f>
        <v>0</v>
      </c>
      <c r="K69" s="11">
        <f>F69-I69-J69</f>
        <v>0</v>
      </c>
    </row>
    <row r="70" spans="1:12" s="6" customFormat="1" ht="96" x14ac:dyDescent="0.25">
      <c r="A70" s="10" t="s">
        <v>194</v>
      </c>
      <c r="B70" s="10" t="s">
        <v>195</v>
      </c>
      <c r="C70" s="10" t="s">
        <v>196</v>
      </c>
      <c r="D70" s="11">
        <f>+D71+D72</f>
        <v>316603</v>
      </c>
      <c r="E70" s="11">
        <f>+E71+E72</f>
        <v>316603</v>
      </c>
      <c r="F70" s="11">
        <f>G70+H70</f>
        <v>317962</v>
      </c>
      <c r="G70" s="11">
        <f>+G71+G72</f>
        <v>0</v>
      </c>
      <c r="H70" s="11">
        <f>+H71+H72</f>
        <v>317962</v>
      </c>
      <c r="I70" s="11">
        <f>+I71+I72</f>
        <v>317962</v>
      </c>
      <c r="J70" s="11">
        <f>+J71+J72</f>
        <v>0</v>
      </c>
      <c r="K70" s="11">
        <f>F70-I70-J70</f>
        <v>0</v>
      </c>
    </row>
    <row r="71" spans="1:12" s="6" customFormat="1" ht="43.5" x14ac:dyDescent="0.25">
      <c r="A71" s="10" t="s">
        <v>197</v>
      </c>
      <c r="B71" s="10" t="s">
        <v>198</v>
      </c>
      <c r="C71" s="10" t="s">
        <v>199</v>
      </c>
      <c r="D71" s="11">
        <v>52000</v>
      </c>
      <c r="E71" s="11">
        <v>52000</v>
      </c>
      <c r="F71" s="11">
        <f>G71+H71</f>
        <v>53360</v>
      </c>
      <c r="G71" s="11">
        <v>0</v>
      </c>
      <c r="H71" s="11">
        <v>53360</v>
      </c>
      <c r="I71" s="11">
        <v>53360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200</v>
      </c>
      <c r="B72" s="10" t="s">
        <v>201</v>
      </c>
      <c r="C72" s="10" t="s">
        <v>202</v>
      </c>
      <c r="D72" s="11">
        <v>264603</v>
      </c>
      <c r="E72" s="11">
        <v>264603</v>
      </c>
      <c r="F72" s="11">
        <f>G72+H72</f>
        <v>264602</v>
      </c>
      <c r="G72" s="11">
        <v>0</v>
      </c>
      <c r="H72" s="11">
        <v>264602</v>
      </c>
      <c r="I72" s="11">
        <v>264602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203</v>
      </c>
      <c r="B74" s="13"/>
      <c r="C74" s="13"/>
      <c r="D74" s="13"/>
      <c r="E74" s="13" t="s">
        <v>205</v>
      </c>
      <c r="F74" s="13"/>
      <c r="G74" s="13"/>
      <c r="H74" s="13"/>
      <c r="I74" s="13" t="s">
        <v>206</v>
      </c>
      <c r="J74" s="13"/>
      <c r="K74" s="13"/>
      <c r="L74" s="13"/>
    </row>
    <row r="75" spans="1:12" x14ac:dyDescent="0.25">
      <c r="A75" s="3" t="s">
        <v>204</v>
      </c>
      <c r="B75" s="3"/>
      <c r="C75" s="3"/>
      <c r="D75" s="3"/>
      <c r="E75" s="3"/>
      <c r="F75" s="3"/>
      <c r="G75" s="3"/>
      <c r="H75" s="3"/>
      <c r="I75" s="3" t="s">
        <v>207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3">
    <mergeCell ref="A74:D74"/>
    <mergeCell ref="A75:D75"/>
    <mergeCell ref="E74:H74"/>
    <mergeCell ref="E75:H75"/>
    <mergeCell ref="I74:L74"/>
    <mergeCell ref="I75:L7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F373C-4FC3-4B05-BBA3-52DBE42EF07C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208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209</v>
      </c>
      <c r="C12" s="10" t="s">
        <v>22</v>
      </c>
      <c r="D12" s="11">
        <f>D13+D64</f>
        <v>3566650</v>
      </c>
      <c r="E12" s="11">
        <f>E13+E64</f>
        <v>1051000</v>
      </c>
      <c r="F12" s="11">
        <f>G12+H12</f>
        <v>3187974</v>
      </c>
      <c r="G12" s="11">
        <f>G13+G64</f>
        <v>1865874</v>
      </c>
      <c r="H12" s="11">
        <f>H13+H64</f>
        <v>1322100</v>
      </c>
      <c r="I12" s="11">
        <f>I13+I64</f>
        <v>1102247</v>
      </c>
      <c r="J12" s="11">
        <f>J13+J64</f>
        <v>0</v>
      </c>
      <c r="K12" s="11">
        <f>F12-I12-J12</f>
        <v>2085727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D14+D45</f>
        <v>3514650</v>
      </c>
      <c r="E13" s="11">
        <f>E14+E45</f>
        <v>999000</v>
      </c>
      <c r="F13" s="11">
        <f>G13+H13</f>
        <v>3134614</v>
      </c>
      <c r="G13" s="11">
        <f>G14+G45</f>
        <v>1865874</v>
      </c>
      <c r="H13" s="11">
        <f>H14+H45</f>
        <v>1268740</v>
      </c>
      <c r="I13" s="11">
        <f>I14+I45</f>
        <v>1048887</v>
      </c>
      <c r="J13" s="11">
        <f>J14+J45</f>
        <v>0</v>
      </c>
      <c r="K13" s="11">
        <f>F13-I13-J13</f>
        <v>2085727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D15+D22+D32+D42</f>
        <v>3636650</v>
      </c>
      <c r="E14" s="11">
        <f>E15+E22+E32+E42</f>
        <v>1005000</v>
      </c>
      <c r="F14" s="11">
        <f>G14+H14</f>
        <v>2115789</v>
      </c>
      <c r="G14" s="11">
        <f>G15+G22+G32+G42</f>
        <v>1055802</v>
      </c>
      <c r="H14" s="11">
        <f>H15+H22+H32+H42</f>
        <v>1059987</v>
      </c>
      <c r="I14" s="11">
        <f>I15+I22+I32+I42</f>
        <v>936182</v>
      </c>
      <c r="J14" s="11">
        <f>J15+J22+J32+J42</f>
        <v>0</v>
      </c>
      <c r="K14" s="11">
        <f>F14-I14-J14</f>
        <v>1179607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421000</v>
      </c>
      <c r="E15" s="11">
        <f>+E16</f>
        <v>121000</v>
      </c>
      <c r="F15" s="11">
        <f>G15+H15</f>
        <v>102251</v>
      </c>
      <c r="G15" s="11">
        <f>+G16</f>
        <v>0</v>
      </c>
      <c r="H15" s="11">
        <f>+H16</f>
        <v>102251</v>
      </c>
      <c r="I15" s="11">
        <f>+I16</f>
        <v>102251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210</v>
      </c>
      <c r="B16" s="10" t="s">
        <v>36</v>
      </c>
      <c r="C16" s="10" t="s">
        <v>37</v>
      </c>
      <c r="D16" s="11">
        <f>D17+D19</f>
        <v>421000</v>
      </c>
      <c r="E16" s="11">
        <f>E17+E19</f>
        <v>121000</v>
      </c>
      <c r="F16" s="11">
        <f>G16+H16</f>
        <v>102251</v>
      </c>
      <c r="G16" s="11">
        <f>G17+G19</f>
        <v>0</v>
      </c>
      <c r="H16" s="11">
        <f>H17+H19</f>
        <v>102251</v>
      </c>
      <c r="I16" s="11">
        <f>I17+I19</f>
        <v>102251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1238</v>
      </c>
      <c r="G17" s="11">
        <f>+G18</f>
        <v>0</v>
      </c>
      <c r="H17" s="11">
        <f>+H18</f>
        <v>1238</v>
      </c>
      <c r="I17" s="11">
        <f>+I18</f>
        <v>1238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211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1238</v>
      </c>
      <c r="G18" s="11">
        <v>0</v>
      </c>
      <c r="H18" s="11">
        <v>1238</v>
      </c>
      <c r="I18" s="11">
        <v>1238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421000</v>
      </c>
      <c r="E19" s="11">
        <f>E20+E21</f>
        <v>121000</v>
      </c>
      <c r="F19" s="11">
        <f>G19+H19</f>
        <v>101013</v>
      </c>
      <c r="G19" s="11">
        <f>G20+G21</f>
        <v>0</v>
      </c>
      <c r="H19" s="11">
        <f>H20+H21</f>
        <v>101013</v>
      </c>
      <c r="I19" s="11">
        <f>I20+I21</f>
        <v>101013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219000</v>
      </c>
      <c r="E20" s="11">
        <v>69000</v>
      </c>
      <c r="F20" s="11">
        <f>G20+H20</f>
        <v>55382</v>
      </c>
      <c r="G20" s="11">
        <v>0</v>
      </c>
      <c r="H20" s="11">
        <v>55382</v>
      </c>
      <c r="I20" s="11">
        <v>55382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202000</v>
      </c>
      <c r="E21" s="11">
        <v>52000</v>
      </c>
      <c r="F21" s="11">
        <f>G21+H21</f>
        <v>45631</v>
      </c>
      <c r="G21" s="11">
        <v>0</v>
      </c>
      <c r="H21" s="11">
        <v>45631</v>
      </c>
      <c r="I21" s="11">
        <v>45631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212</v>
      </c>
      <c r="B22" s="10" t="s">
        <v>54</v>
      </c>
      <c r="C22" s="10" t="s">
        <v>55</v>
      </c>
      <c r="D22" s="11">
        <f>D23</f>
        <v>243650</v>
      </c>
      <c r="E22" s="11">
        <f>E23</f>
        <v>140000</v>
      </c>
      <c r="F22" s="11">
        <f>G22+H22</f>
        <v>1091151</v>
      </c>
      <c r="G22" s="11">
        <f>G23</f>
        <v>859780</v>
      </c>
      <c r="H22" s="11">
        <f>H23</f>
        <v>231371</v>
      </c>
      <c r="I22" s="11">
        <f>I23</f>
        <v>157776</v>
      </c>
      <c r="J22" s="11">
        <f>J23</f>
        <v>0</v>
      </c>
      <c r="K22" s="11">
        <f>F22-I22-J22</f>
        <v>933375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</f>
        <v>243650</v>
      </c>
      <c r="E23" s="11">
        <f>E24+E27+E31</f>
        <v>140000</v>
      </c>
      <c r="F23" s="11">
        <f>G23+H23</f>
        <v>1091151</v>
      </c>
      <c r="G23" s="11">
        <f>G24+G27+G31</f>
        <v>859780</v>
      </c>
      <c r="H23" s="11">
        <f>H24+H27+H31</f>
        <v>231371</v>
      </c>
      <c r="I23" s="11">
        <f>I24+I27+I31</f>
        <v>157776</v>
      </c>
      <c r="J23" s="11">
        <f>J24+J27+J31</f>
        <v>0</v>
      </c>
      <c r="K23" s="11">
        <f>F23-I23-J23</f>
        <v>933375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45000</v>
      </c>
      <c r="E24" s="11">
        <f>E25+E26</f>
        <v>17000</v>
      </c>
      <c r="F24" s="11">
        <f>G24+H24</f>
        <v>130804</v>
      </c>
      <c r="G24" s="11">
        <f>G25+G26</f>
        <v>82273</v>
      </c>
      <c r="H24" s="11">
        <f>H25+H26</f>
        <v>48531</v>
      </c>
      <c r="I24" s="11">
        <f>I25+I26</f>
        <v>40840</v>
      </c>
      <c r="J24" s="11">
        <f>J25+J26</f>
        <v>0</v>
      </c>
      <c r="K24" s="11">
        <f>F24-I24-J24</f>
        <v>89964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41000</v>
      </c>
      <c r="E25" s="11">
        <v>13000</v>
      </c>
      <c r="F25" s="11">
        <f>G25+H25</f>
        <v>86381</v>
      </c>
      <c r="G25" s="11">
        <v>47456</v>
      </c>
      <c r="H25" s="11">
        <v>38925</v>
      </c>
      <c r="I25" s="11">
        <v>23424</v>
      </c>
      <c r="J25" s="11">
        <v>0</v>
      </c>
      <c r="K25" s="11">
        <f>F25-I25-J25</f>
        <v>62957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4000</v>
      </c>
      <c r="E26" s="11">
        <v>4000</v>
      </c>
      <c r="F26" s="11">
        <f>G26+H26</f>
        <v>44423</v>
      </c>
      <c r="G26" s="11">
        <v>34817</v>
      </c>
      <c r="H26" s="11">
        <v>9606</v>
      </c>
      <c r="I26" s="11">
        <v>17416</v>
      </c>
      <c r="J26" s="11">
        <v>0</v>
      </c>
      <c r="K26" s="11">
        <f>F26-I26-J26</f>
        <v>27007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179650</v>
      </c>
      <c r="E27" s="11">
        <f>E28+E29+E30</f>
        <v>109000</v>
      </c>
      <c r="F27" s="11">
        <f>G27+H27</f>
        <v>959832</v>
      </c>
      <c r="G27" s="11">
        <f>G28+G29+G30</f>
        <v>777507</v>
      </c>
      <c r="H27" s="11">
        <f>H28+H29+H30</f>
        <v>182325</v>
      </c>
      <c r="I27" s="11">
        <f>I28+I29+I30</f>
        <v>116421</v>
      </c>
      <c r="J27" s="11">
        <f>J28+J29+J30</f>
        <v>0</v>
      </c>
      <c r="K27" s="11">
        <f>F27-I27-J27</f>
        <v>843411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50000</v>
      </c>
      <c r="E28" s="11">
        <v>30000</v>
      </c>
      <c r="F28" s="11">
        <f>G28+H28</f>
        <v>204198</v>
      </c>
      <c r="G28" s="11">
        <v>156933</v>
      </c>
      <c r="H28" s="11">
        <v>47265</v>
      </c>
      <c r="I28" s="11">
        <v>32154</v>
      </c>
      <c r="J28" s="11">
        <v>0</v>
      </c>
      <c r="K28" s="11">
        <f>F28-I28-J28</f>
        <v>172044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1000</v>
      </c>
      <c r="E29" s="11">
        <v>1000</v>
      </c>
      <c r="F29" s="11">
        <f>G29+H29</f>
        <v>1209</v>
      </c>
      <c r="G29" s="11">
        <v>294</v>
      </c>
      <c r="H29" s="11">
        <v>915</v>
      </c>
      <c r="I29" s="11">
        <v>413</v>
      </c>
      <c r="J29" s="11">
        <v>0</v>
      </c>
      <c r="K29" s="11">
        <f>F29-I29-J29</f>
        <v>796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128650</v>
      </c>
      <c r="E30" s="11">
        <v>78000</v>
      </c>
      <c r="F30" s="11">
        <f>G30+H30</f>
        <v>754425</v>
      </c>
      <c r="G30" s="11">
        <v>620280</v>
      </c>
      <c r="H30" s="11">
        <v>134145</v>
      </c>
      <c r="I30" s="11">
        <v>83854</v>
      </c>
      <c r="J30" s="11">
        <v>0</v>
      </c>
      <c r="K30" s="11">
        <f>F30-I30-J30</f>
        <v>670571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19000</v>
      </c>
      <c r="E31" s="11">
        <v>14000</v>
      </c>
      <c r="F31" s="11">
        <f>G31+H31</f>
        <v>515</v>
      </c>
      <c r="G31" s="11">
        <v>0</v>
      </c>
      <c r="H31" s="11">
        <v>515</v>
      </c>
      <c r="I31" s="11">
        <v>515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213</v>
      </c>
      <c r="B32" s="10" t="s">
        <v>84</v>
      </c>
      <c r="C32" s="10" t="s">
        <v>85</v>
      </c>
      <c r="D32" s="11">
        <f>D33+D37</f>
        <v>2966000</v>
      </c>
      <c r="E32" s="11">
        <f>E33+E37</f>
        <v>738000</v>
      </c>
      <c r="F32" s="11">
        <f>G32+H32</f>
        <v>921389</v>
      </c>
      <c r="G32" s="11">
        <f>G33+G37</f>
        <v>195661</v>
      </c>
      <c r="H32" s="11">
        <f>H33+H37</f>
        <v>725728</v>
      </c>
      <c r="I32" s="11">
        <f>I33+I37</f>
        <v>675462</v>
      </c>
      <c r="J32" s="11">
        <f>J33+J37</f>
        <v>0</v>
      </c>
      <c r="K32" s="11">
        <f>F32-I32-J32</f>
        <v>245927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+D34+D35+D36</f>
        <v>2782000</v>
      </c>
      <c r="E33" s="11">
        <f>+E34+E35+E36</f>
        <v>637000</v>
      </c>
      <c r="F33" s="11">
        <f>G33+H33</f>
        <v>637000</v>
      </c>
      <c r="G33" s="11">
        <f>+G34+G35+G36</f>
        <v>0</v>
      </c>
      <c r="H33" s="11">
        <f>+H34+H35+H36</f>
        <v>637000</v>
      </c>
      <c r="I33" s="11">
        <f>+I34+I35+I36</f>
        <v>637000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214</v>
      </c>
      <c r="B34" s="10" t="s">
        <v>90</v>
      </c>
      <c r="C34" s="10" t="s">
        <v>91</v>
      </c>
      <c r="D34" s="11">
        <v>1396000</v>
      </c>
      <c r="E34" s="11">
        <v>296000</v>
      </c>
      <c r="F34" s="11">
        <f>G34+H34</f>
        <v>296000</v>
      </c>
      <c r="G34" s="11">
        <v>0</v>
      </c>
      <c r="H34" s="11">
        <v>296000</v>
      </c>
      <c r="I34" s="11">
        <v>296000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215</v>
      </c>
      <c r="B35" s="10" t="s">
        <v>93</v>
      </c>
      <c r="C35" s="10" t="s">
        <v>94</v>
      </c>
      <c r="D35" s="11">
        <v>25000</v>
      </c>
      <c r="E35" s="11">
        <v>9000</v>
      </c>
      <c r="F35" s="11">
        <f>G35+H35</f>
        <v>9000</v>
      </c>
      <c r="G35" s="11">
        <v>0</v>
      </c>
      <c r="H35" s="11">
        <v>9000</v>
      </c>
      <c r="I35" s="11">
        <v>9000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96</v>
      </c>
      <c r="C36" s="10" t="s">
        <v>97</v>
      </c>
      <c r="D36" s="11">
        <v>1361000</v>
      </c>
      <c r="E36" s="11">
        <v>332000</v>
      </c>
      <c r="F36" s="11">
        <f>G36+H36</f>
        <v>332000</v>
      </c>
      <c r="G36" s="11">
        <v>0</v>
      </c>
      <c r="H36" s="11">
        <v>332000</v>
      </c>
      <c r="I36" s="11">
        <v>332000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216</v>
      </c>
      <c r="B37" s="10" t="s">
        <v>99</v>
      </c>
      <c r="C37" s="10" t="s">
        <v>100</v>
      </c>
      <c r="D37" s="11">
        <f>D38+D41</f>
        <v>184000</v>
      </c>
      <c r="E37" s="11">
        <f>E38+E41</f>
        <v>101000</v>
      </c>
      <c r="F37" s="11">
        <f>G37+H37</f>
        <v>284389</v>
      </c>
      <c r="G37" s="11">
        <f>G38+G41</f>
        <v>195661</v>
      </c>
      <c r="H37" s="11">
        <f>H38+H41</f>
        <v>88728</v>
      </c>
      <c r="I37" s="11">
        <f>I38+I41</f>
        <v>38462</v>
      </c>
      <c r="J37" s="11">
        <f>J38+J41</f>
        <v>0</v>
      </c>
      <c r="K37" s="11">
        <f>F37-I37-J37</f>
        <v>245927</v>
      </c>
    </row>
    <row r="38" spans="1:11" s="6" customFormat="1" ht="22.5" x14ac:dyDescent="0.25">
      <c r="A38" s="10" t="s">
        <v>217</v>
      </c>
      <c r="B38" s="10" t="s">
        <v>102</v>
      </c>
      <c r="C38" s="10" t="s">
        <v>103</v>
      </c>
      <c r="D38" s="11">
        <f>D39+D40</f>
        <v>79000</v>
      </c>
      <c r="E38" s="11">
        <f>E39+E40</f>
        <v>46000</v>
      </c>
      <c r="F38" s="11">
        <f>G38+H38</f>
        <v>284389</v>
      </c>
      <c r="G38" s="11">
        <f>G39+G40</f>
        <v>195661</v>
      </c>
      <c r="H38" s="11">
        <f>H39+H40</f>
        <v>88728</v>
      </c>
      <c r="I38" s="11">
        <f>I39+I40</f>
        <v>38462</v>
      </c>
      <c r="J38" s="11">
        <f>J39+J40</f>
        <v>0</v>
      </c>
      <c r="K38" s="11">
        <f>F38-I38-J38</f>
        <v>245927</v>
      </c>
    </row>
    <row r="39" spans="1:11" s="6" customFormat="1" ht="22.5" x14ac:dyDescent="0.25">
      <c r="A39" s="10" t="s">
        <v>98</v>
      </c>
      <c r="B39" s="10" t="s">
        <v>105</v>
      </c>
      <c r="C39" s="10" t="s">
        <v>106</v>
      </c>
      <c r="D39" s="11">
        <v>75000</v>
      </c>
      <c r="E39" s="11">
        <v>45000</v>
      </c>
      <c r="F39" s="11">
        <f>G39+H39</f>
        <v>273345</v>
      </c>
      <c r="G39" s="11">
        <v>187553</v>
      </c>
      <c r="H39" s="11">
        <v>85792</v>
      </c>
      <c r="I39" s="11">
        <v>36539</v>
      </c>
      <c r="J39" s="11">
        <v>0</v>
      </c>
      <c r="K39" s="11">
        <f>F39-I39-J39</f>
        <v>236806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4000</v>
      </c>
      <c r="E40" s="11">
        <v>1000</v>
      </c>
      <c r="F40" s="11">
        <f>G40+H40</f>
        <v>11044</v>
      </c>
      <c r="G40" s="11">
        <v>8108</v>
      </c>
      <c r="H40" s="11">
        <v>2936</v>
      </c>
      <c r="I40" s="11">
        <v>1923</v>
      </c>
      <c r="J40" s="11">
        <v>0</v>
      </c>
      <c r="K40" s="11">
        <f>F40-I40-J40</f>
        <v>9121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105000</v>
      </c>
      <c r="E41" s="11">
        <v>55000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110</v>
      </c>
      <c r="B42" s="10" t="s">
        <v>114</v>
      </c>
      <c r="C42" s="10" t="s">
        <v>115</v>
      </c>
      <c r="D42" s="11">
        <f>D43</f>
        <v>6000</v>
      </c>
      <c r="E42" s="11">
        <f>E43</f>
        <v>6000</v>
      </c>
      <c r="F42" s="11">
        <f>G42+H42</f>
        <v>998</v>
      </c>
      <c r="G42" s="11">
        <f>G43</f>
        <v>361</v>
      </c>
      <c r="H42" s="11">
        <f>H43</f>
        <v>637</v>
      </c>
      <c r="I42" s="11">
        <f>I43</f>
        <v>693</v>
      </c>
      <c r="J42" s="11">
        <f>J43</f>
        <v>0</v>
      </c>
      <c r="K42" s="11">
        <f>F42-I42-J42</f>
        <v>305</v>
      </c>
    </row>
    <row r="43" spans="1:11" s="6" customFormat="1" x14ac:dyDescent="0.25">
      <c r="A43" s="10" t="s">
        <v>218</v>
      </c>
      <c r="B43" s="10" t="s">
        <v>117</v>
      </c>
      <c r="C43" s="10" t="s">
        <v>118</v>
      </c>
      <c r="D43" s="11">
        <f>D44</f>
        <v>6000</v>
      </c>
      <c r="E43" s="11">
        <f>E44</f>
        <v>6000</v>
      </c>
      <c r="F43" s="11">
        <f>G43+H43</f>
        <v>998</v>
      </c>
      <c r="G43" s="11">
        <f>G44</f>
        <v>361</v>
      </c>
      <c r="H43" s="11">
        <f>H44</f>
        <v>637</v>
      </c>
      <c r="I43" s="11">
        <f>I44</f>
        <v>693</v>
      </c>
      <c r="J43" s="11">
        <f>J44</f>
        <v>0</v>
      </c>
      <c r="K43" s="11">
        <f>F43-I43-J43</f>
        <v>305</v>
      </c>
    </row>
    <row r="44" spans="1:11" s="6" customFormat="1" x14ac:dyDescent="0.25">
      <c r="A44" s="10" t="s">
        <v>113</v>
      </c>
      <c r="B44" s="10" t="s">
        <v>120</v>
      </c>
      <c r="C44" s="10" t="s">
        <v>121</v>
      </c>
      <c r="D44" s="11">
        <v>6000</v>
      </c>
      <c r="E44" s="11">
        <v>6000</v>
      </c>
      <c r="F44" s="11">
        <f>G44+H44</f>
        <v>998</v>
      </c>
      <c r="G44" s="11">
        <v>361</v>
      </c>
      <c r="H44" s="11">
        <v>637</v>
      </c>
      <c r="I44" s="11">
        <v>693</v>
      </c>
      <c r="J44" s="11">
        <v>0</v>
      </c>
      <c r="K44" s="11">
        <f>F44-I44-J44</f>
        <v>305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D46+D50</f>
        <v>-122000</v>
      </c>
      <c r="E45" s="11">
        <f>E46+E50</f>
        <v>-6000</v>
      </c>
      <c r="F45" s="11">
        <f>G45+H45</f>
        <v>1018825</v>
      </c>
      <c r="G45" s="11">
        <f>G46+G50</f>
        <v>810072</v>
      </c>
      <c r="H45" s="11">
        <f>H46+H50</f>
        <v>208753</v>
      </c>
      <c r="I45" s="11">
        <f>I46+I50</f>
        <v>112705</v>
      </c>
      <c r="J45" s="11">
        <f>J46+J50</f>
        <v>0</v>
      </c>
      <c r="K45" s="11">
        <f>F45-I45-J45</f>
        <v>906120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D47</f>
        <v>30000</v>
      </c>
      <c r="E46" s="11">
        <f>E47</f>
        <v>25000</v>
      </c>
      <c r="F46" s="11">
        <f>G46+H46</f>
        <v>46877</v>
      </c>
      <c r="G46" s="11">
        <f>G47</f>
        <v>24678</v>
      </c>
      <c r="H46" s="11">
        <f>H47</f>
        <v>22199</v>
      </c>
      <c r="I46" s="11">
        <f>I47</f>
        <v>9583</v>
      </c>
      <c r="J46" s="11">
        <f>J47</f>
        <v>0</v>
      </c>
      <c r="K46" s="11">
        <f>F46-I46-J46</f>
        <v>37294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+D48</f>
        <v>30000</v>
      </c>
      <c r="E47" s="11">
        <f>+E48</f>
        <v>25000</v>
      </c>
      <c r="F47" s="11">
        <f>G47+H47</f>
        <v>46877</v>
      </c>
      <c r="G47" s="11">
        <f>+G48</f>
        <v>24678</v>
      </c>
      <c r="H47" s="11">
        <f>+H48</f>
        <v>22199</v>
      </c>
      <c r="I47" s="11">
        <f>+I48</f>
        <v>9583</v>
      </c>
      <c r="J47" s="11">
        <f>+J48</f>
        <v>0</v>
      </c>
      <c r="K47" s="11">
        <f>F47-I47-J47</f>
        <v>37294</v>
      </c>
    </row>
    <row r="48" spans="1:11" s="6" customFormat="1" x14ac:dyDescent="0.25">
      <c r="A48" s="10" t="s">
        <v>219</v>
      </c>
      <c r="B48" s="10" t="s">
        <v>132</v>
      </c>
      <c r="C48" s="10" t="s">
        <v>133</v>
      </c>
      <c r="D48" s="11">
        <f>+D49</f>
        <v>30000</v>
      </c>
      <c r="E48" s="11">
        <f>+E49</f>
        <v>25000</v>
      </c>
      <c r="F48" s="11">
        <f>G48+H48</f>
        <v>46877</v>
      </c>
      <c r="G48" s="11">
        <f>+G49</f>
        <v>24678</v>
      </c>
      <c r="H48" s="11">
        <f>+H49</f>
        <v>22199</v>
      </c>
      <c r="I48" s="11">
        <f>+I49</f>
        <v>9583</v>
      </c>
      <c r="J48" s="11">
        <f>+J49</f>
        <v>0</v>
      </c>
      <c r="K48" s="11">
        <f>F48-I48-J48</f>
        <v>37294</v>
      </c>
    </row>
    <row r="49" spans="1:11" s="6" customFormat="1" ht="22.5" x14ac:dyDescent="0.25">
      <c r="A49" s="10" t="s">
        <v>131</v>
      </c>
      <c r="B49" s="10" t="s">
        <v>135</v>
      </c>
      <c r="C49" s="10" t="s">
        <v>136</v>
      </c>
      <c r="D49" s="11">
        <v>30000</v>
      </c>
      <c r="E49" s="11">
        <v>25000</v>
      </c>
      <c r="F49" s="11">
        <f>G49+H49</f>
        <v>46877</v>
      </c>
      <c r="G49" s="11">
        <v>24678</v>
      </c>
      <c r="H49" s="11">
        <v>22199</v>
      </c>
      <c r="I49" s="11">
        <v>9583</v>
      </c>
      <c r="J49" s="11">
        <v>0</v>
      </c>
      <c r="K49" s="11">
        <f>F49-I49-J49</f>
        <v>37294</v>
      </c>
    </row>
    <row r="50" spans="1:11" s="6" customFormat="1" ht="22.5" x14ac:dyDescent="0.25">
      <c r="A50" s="10" t="s">
        <v>220</v>
      </c>
      <c r="B50" s="10" t="s">
        <v>138</v>
      </c>
      <c r="C50" s="10" t="s">
        <v>139</v>
      </c>
      <c r="D50" s="11">
        <f>D51+D54+D56+D59+D62</f>
        <v>-152000</v>
      </c>
      <c r="E50" s="11">
        <f>E51+E54+E56+E59+E62</f>
        <v>-31000</v>
      </c>
      <c r="F50" s="11">
        <f>G50+H50</f>
        <v>971948</v>
      </c>
      <c r="G50" s="11">
        <f>G51+G54+G56+G59+G62</f>
        <v>785394</v>
      </c>
      <c r="H50" s="11">
        <f>H51+H54+H56+H59+H62</f>
        <v>186554</v>
      </c>
      <c r="I50" s="11">
        <f>I51+I54+I56+I59+I62</f>
        <v>103122</v>
      </c>
      <c r="J50" s="11">
        <f>J51+J54+J56+J59+J62</f>
        <v>0</v>
      </c>
      <c r="K50" s="11">
        <f>F50-I50-J50</f>
        <v>868826</v>
      </c>
    </row>
    <row r="51" spans="1:11" s="6" customFormat="1" ht="43.5" x14ac:dyDescent="0.25">
      <c r="A51" s="10" t="s">
        <v>221</v>
      </c>
      <c r="B51" s="10" t="s">
        <v>141</v>
      </c>
      <c r="C51" s="10" t="s">
        <v>142</v>
      </c>
      <c r="D51" s="11">
        <f>D52+D53</f>
        <v>10000</v>
      </c>
      <c r="E51" s="11">
        <f>E52+E53</f>
        <v>10000</v>
      </c>
      <c r="F51" s="11">
        <f>G51+H51</f>
        <v>2110</v>
      </c>
      <c r="G51" s="11">
        <f>G52+G53</f>
        <v>0</v>
      </c>
      <c r="H51" s="11">
        <f>H52+H53</f>
        <v>2110</v>
      </c>
      <c r="I51" s="11">
        <f>I52+I53</f>
        <v>2110</v>
      </c>
      <c r="J51" s="11">
        <f>J52+J53</f>
        <v>0</v>
      </c>
      <c r="K51" s="11">
        <f>F51-I51-J51</f>
        <v>0</v>
      </c>
    </row>
    <row r="52" spans="1:11" s="6" customFormat="1" x14ac:dyDescent="0.25">
      <c r="A52" s="10" t="s">
        <v>137</v>
      </c>
      <c r="B52" s="10" t="s">
        <v>144</v>
      </c>
      <c r="C52" s="10" t="s">
        <v>145</v>
      </c>
      <c r="D52" s="11">
        <v>10000</v>
      </c>
      <c r="E52" s="11">
        <v>10000</v>
      </c>
      <c r="F52" s="11">
        <f>G52+H52</f>
        <v>2080</v>
      </c>
      <c r="G52" s="11">
        <v>0</v>
      </c>
      <c r="H52" s="11">
        <v>2080</v>
      </c>
      <c r="I52" s="11">
        <v>2080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222</v>
      </c>
      <c r="B53" s="10" t="s">
        <v>147</v>
      </c>
      <c r="C53" s="10" t="s">
        <v>148</v>
      </c>
      <c r="D53" s="11">
        <v>0</v>
      </c>
      <c r="E53" s="11">
        <v>0</v>
      </c>
      <c r="F53" s="11">
        <f>G53+H53</f>
        <v>30</v>
      </c>
      <c r="G53" s="11">
        <v>0</v>
      </c>
      <c r="H53" s="11">
        <v>30</v>
      </c>
      <c r="I53" s="11">
        <v>30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223</v>
      </c>
      <c r="B54" s="10" t="s">
        <v>150</v>
      </c>
      <c r="C54" s="10" t="s">
        <v>151</v>
      </c>
      <c r="D54" s="11">
        <f>D55</f>
        <v>1000</v>
      </c>
      <c r="E54" s="11">
        <f>E55</f>
        <v>1000</v>
      </c>
      <c r="F54" s="11">
        <f>G54+H54</f>
        <v>120</v>
      </c>
      <c r="G54" s="11">
        <f>G55</f>
        <v>0</v>
      </c>
      <c r="H54" s="11">
        <f>H55</f>
        <v>120</v>
      </c>
      <c r="I54" s="11">
        <f>I55</f>
        <v>120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224</v>
      </c>
      <c r="B55" s="10" t="s">
        <v>153</v>
      </c>
      <c r="C55" s="10" t="s">
        <v>154</v>
      </c>
      <c r="D55" s="11">
        <v>1000</v>
      </c>
      <c r="E55" s="11">
        <v>1000</v>
      </c>
      <c r="F55" s="11">
        <f>G55+H55</f>
        <v>120</v>
      </c>
      <c r="G55" s="11">
        <v>0</v>
      </c>
      <c r="H55" s="11">
        <v>120</v>
      </c>
      <c r="I55" s="11">
        <v>120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156</v>
      </c>
      <c r="C56" s="10" t="s">
        <v>157</v>
      </c>
      <c r="D56" s="11">
        <f>D57</f>
        <v>100000</v>
      </c>
      <c r="E56" s="11">
        <f>E57</f>
        <v>21000</v>
      </c>
      <c r="F56" s="11">
        <f>G56+H56</f>
        <v>726405</v>
      </c>
      <c r="G56" s="11">
        <f>G57</f>
        <v>700272</v>
      </c>
      <c r="H56" s="11">
        <f>H57</f>
        <v>26133</v>
      </c>
      <c r="I56" s="11">
        <f>I57</f>
        <v>36309</v>
      </c>
      <c r="J56" s="11">
        <f>J57</f>
        <v>0</v>
      </c>
      <c r="K56" s="11">
        <f>F56-I56-J56</f>
        <v>690096</v>
      </c>
    </row>
    <row r="57" spans="1:11" s="6" customFormat="1" ht="22.5" x14ac:dyDescent="0.25">
      <c r="A57" s="10" t="s">
        <v>225</v>
      </c>
      <c r="B57" s="10" t="s">
        <v>159</v>
      </c>
      <c r="C57" s="10" t="s">
        <v>160</v>
      </c>
      <c r="D57" s="11">
        <f>D58</f>
        <v>100000</v>
      </c>
      <c r="E57" s="11">
        <f>E58</f>
        <v>21000</v>
      </c>
      <c r="F57" s="11">
        <f>G57+H57</f>
        <v>726405</v>
      </c>
      <c r="G57" s="11">
        <f>G58</f>
        <v>700272</v>
      </c>
      <c r="H57" s="11">
        <f>H58</f>
        <v>26133</v>
      </c>
      <c r="I57" s="11">
        <f>I58</f>
        <v>36309</v>
      </c>
      <c r="J57" s="11">
        <f>J58</f>
        <v>0</v>
      </c>
      <c r="K57" s="11">
        <f>F57-I57-J57</f>
        <v>690096</v>
      </c>
    </row>
    <row r="58" spans="1:11" s="6" customFormat="1" ht="22.5" x14ac:dyDescent="0.25">
      <c r="A58" s="10" t="s">
        <v>155</v>
      </c>
      <c r="B58" s="10" t="s">
        <v>162</v>
      </c>
      <c r="C58" s="10" t="s">
        <v>163</v>
      </c>
      <c r="D58" s="11">
        <v>100000</v>
      </c>
      <c r="E58" s="11">
        <v>21000</v>
      </c>
      <c r="F58" s="11">
        <f>G58+H58</f>
        <v>726405</v>
      </c>
      <c r="G58" s="11">
        <v>700272</v>
      </c>
      <c r="H58" s="11">
        <v>26133</v>
      </c>
      <c r="I58" s="11">
        <v>36309</v>
      </c>
      <c r="J58" s="11">
        <v>0</v>
      </c>
      <c r="K58" s="11">
        <f>F58-I58-J58</f>
        <v>690096</v>
      </c>
    </row>
    <row r="59" spans="1:11" s="6" customFormat="1" ht="33" x14ac:dyDescent="0.25">
      <c r="A59" s="10" t="s">
        <v>226</v>
      </c>
      <c r="B59" s="10" t="s">
        <v>165</v>
      </c>
      <c r="C59" s="10" t="s">
        <v>166</v>
      </c>
      <c r="D59" s="11">
        <f>+D60+D61</f>
        <v>70000</v>
      </c>
      <c r="E59" s="11">
        <f>+E60+E61</f>
        <v>70000</v>
      </c>
      <c r="F59" s="11">
        <f>G59+H59</f>
        <v>258313</v>
      </c>
      <c r="G59" s="11">
        <f>+G60+G61</f>
        <v>85122</v>
      </c>
      <c r="H59" s="11">
        <f>+H60+H61</f>
        <v>173191</v>
      </c>
      <c r="I59" s="11">
        <f>+I60+I61</f>
        <v>79583</v>
      </c>
      <c r="J59" s="11">
        <f>+J60+J61</f>
        <v>0</v>
      </c>
      <c r="K59" s="11">
        <f>F59-I59-J59</f>
        <v>178730</v>
      </c>
    </row>
    <row r="60" spans="1:11" s="6" customFormat="1" x14ac:dyDescent="0.25">
      <c r="A60" s="10" t="s">
        <v>227</v>
      </c>
      <c r="B60" s="10" t="s">
        <v>168</v>
      </c>
      <c r="C60" s="10" t="s">
        <v>169</v>
      </c>
      <c r="D60" s="11">
        <v>70000</v>
      </c>
      <c r="E60" s="11">
        <v>70000</v>
      </c>
      <c r="F60" s="11">
        <f>G60+H60</f>
        <v>204505</v>
      </c>
      <c r="G60" s="11">
        <v>41834</v>
      </c>
      <c r="H60" s="11">
        <v>162671</v>
      </c>
      <c r="I60" s="11">
        <v>70832</v>
      </c>
      <c r="J60" s="11">
        <v>0</v>
      </c>
      <c r="K60" s="11">
        <f>F60-I60-J60</f>
        <v>133673</v>
      </c>
    </row>
    <row r="61" spans="1:11" s="6" customFormat="1" x14ac:dyDescent="0.25">
      <c r="A61" s="10" t="s">
        <v>228</v>
      </c>
      <c r="B61" s="10" t="s">
        <v>171</v>
      </c>
      <c r="C61" s="10" t="s">
        <v>172</v>
      </c>
      <c r="D61" s="11">
        <v>0</v>
      </c>
      <c r="E61" s="11">
        <v>0</v>
      </c>
      <c r="F61" s="11">
        <f>G61+H61</f>
        <v>53808</v>
      </c>
      <c r="G61" s="11">
        <v>43288</v>
      </c>
      <c r="H61" s="11">
        <v>10520</v>
      </c>
      <c r="I61" s="11">
        <v>8751</v>
      </c>
      <c r="J61" s="11">
        <v>0</v>
      </c>
      <c r="K61" s="11">
        <f>F61-I61-J61</f>
        <v>45057</v>
      </c>
    </row>
    <row r="62" spans="1:11" s="6" customFormat="1" ht="22.5" x14ac:dyDescent="0.25">
      <c r="A62" s="10" t="s">
        <v>229</v>
      </c>
      <c r="B62" s="10" t="s">
        <v>230</v>
      </c>
      <c r="C62" s="10" t="s">
        <v>231</v>
      </c>
      <c r="D62" s="11">
        <f>+D63</f>
        <v>-333000</v>
      </c>
      <c r="E62" s="11">
        <f>+E63</f>
        <v>-133000</v>
      </c>
      <c r="F62" s="11">
        <f>G62+H62</f>
        <v>-15000</v>
      </c>
      <c r="G62" s="11">
        <f>+G63</f>
        <v>0</v>
      </c>
      <c r="H62" s="11">
        <f>+H63</f>
        <v>-15000</v>
      </c>
      <c r="I62" s="11">
        <f>+I63</f>
        <v>-15000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232</v>
      </c>
      <c r="B63" s="10" t="s">
        <v>174</v>
      </c>
      <c r="C63" s="10" t="s">
        <v>175</v>
      </c>
      <c r="D63" s="11">
        <v>-333000</v>
      </c>
      <c r="E63" s="11">
        <v>-133000</v>
      </c>
      <c r="F63" s="11">
        <f>G63+H63</f>
        <v>-15000</v>
      </c>
      <c r="G63" s="11">
        <v>0</v>
      </c>
      <c r="H63" s="11">
        <v>-15000</v>
      </c>
      <c r="I63" s="11">
        <v>-15000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233</v>
      </c>
      <c r="B64" s="10" t="s">
        <v>189</v>
      </c>
      <c r="C64" s="10" t="s">
        <v>190</v>
      </c>
      <c r="D64" s="11">
        <f>D65</f>
        <v>52000</v>
      </c>
      <c r="E64" s="11">
        <f>E65</f>
        <v>52000</v>
      </c>
      <c r="F64" s="11">
        <f>G64+H64</f>
        <v>53360</v>
      </c>
      <c r="G64" s="11">
        <f>G65</f>
        <v>0</v>
      </c>
      <c r="H64" s="11">
        <f>H65</f>
        <v>53360</v>
      </c>
      <c r="I64" s="11">
        <f>I65</f>
        <v>53360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234</v>
      </c>
      <c r="B65" s="10" t="s">
        <v>192</v>
      </c>
      <c r="C65" s="10" t="s">
        <v>193</v>
      </c>
      <c r="D65" s="11">
        <f>D66</f>
        <v>52000</v>
      </c>
      <c r="E65" s="11">
        <f>E66</f>
        <v>52000</v>
      </c>
      <c r="F65" s="11">
        <f>G65+H65</f>
        <v>53360</v>
      </c>
      <c r="G65" s="11">
        <f>G66</f>
        <v>0</v>
      </c>
      <c r="H65" s="11">
        <f>H66</f>
        <v>53360</v>
      </c>
      <c r="I65" s="11">
        <f>I66</f>
        <v>53360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235</v>
      </c>
      <c r="B66" s="10" t="s">
        <v>195</v>
      </c>
      <c r="C66" s="10" t="s">
        <v>196</v>
      </c>
      <c r="D66" s="11">
        <f>+D67</f>
        <v>52000</v>
      </c>
      <c r="E66" s="11">
        <f>+E67</f>
        <v>52000</v>
      </c>
      <c r="F66" s="11">
        <f>G66+H66</f>
        <v>53360</v>
      </c>
      <c r="G66" s="11">
        <f>+G67</f>
        <v>0</v>
      </c>
      <c r="H66" s="11">
        <f>+H67</f>
        <v>53360</v>
      </c>
      <c r="I66" s="11">
        <f>+I67</f>
        <v>53360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182</v>
      </c>
      <c r="B67" s="10" t="s">
        <v>198</v>
      </c>
      <c r="C67" s="10" t="s">
        <v>199</v>
      </c>
      <c r="D67" s="11">
        <v>52000</v>
      </c>
      <c r="E67" s="11">
        <v>52000</v>
      </c>
      <c r="F67" s="11">
        <f>G67+H67</f>
        <v>53360</v>
      </c>
      <c r="G67" s="11">
        <v>0</v>
      </c>
      <c r="H67" s="11">
        <v>53360</v>
      </c>
      <c r="I67" s="11">
        <v>53360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203</v>
      </c>
      <c r="B69" s="13"/>
      <c r="C69" s="13"/>
      <c r="D69" s="13"/>
      <c r="E69" s="13" t="s">
        <v>205</v>
      </c>
      <c r="F69" s="13"/>
      <c r="G69" s="13"/>
      <c r="H69" s="13"/>
      <c r="I69" s="13" t="s">
        <v>206</v>
      </c>
      <c r="J69" s="13"/>
      <c r="K69" s="13"/>
      <c r="L69" s="13"/>
    </row>
    <row r="70" spans="1:12" x14ac:dyDescent="0.25">
      <c r="A70" s="3" t="s">
        <v>204</v>
      </c>
      <c r="B70" s="3"/>
      <c r="C70" s="3"/>
      <c r="D70" s="3"/>
      <c r="E70" s="3"/>
      <c r="F70" s="3"/>
      <c r="G70" s="3"/>
      <c r="H70" s="3"/>
      <c r="I70" s="3" t="s">
        <v>207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89C39-BC71-4C47-857C-8F78F5CB1A63}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237</v>
      </c>
      <c r="C12" s="10" t="s">
        <v>22</v>
      </c>
      <c r="D12" s="11">
        <f>D13+D18+D21</f>
        <v>597603</v>
      </c>
      <c r="E12" s="11">
        <f>E13+E18+E21</f>
        <v>397603</v>
      </c>
      <c r="F12" s="11">
        <f>G12+H12</f>
        <v>299602</v>
      </c>
      <c r="G12" s="11">
        <f>G13+G18+G21</f>
        <v>0</v>
      </c>
      <c r="H12" s="11">
        <f>H13+H18+H21</f>
        <v>299602</v>
      </c>
      <c r="I12" s="11">
        <f>I13+I18+I21</f>
        <v>299602</v>
      </c>
      <c r="J12" s="11">
        <f>J13+J18+J21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333000</v>
      </c>
      <c r="E13" s="11">
        <f>+E14</f>
        <v>133000</v>
      </c>
      <c r="F13" s="11">
        <f>G13+H13</f>
        <v>15000</v>
      </c>
      <c r="G13" s="11">
        <f>+G14</f>
        <v>0</v>
      </c>
      <c r="H13" s="11">
        <f>+H14</f>
        <v>15000</v>
      </c>
      <c r="I13" s="11">
        <f>+I14</f>
        <v>15000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238</v>
      </c>
      <c r="B14" s="10" t="s">
        <v>123</v>
      </c>
      <c r="C14" s="10" t="s">
        <v>124</v>
      </c>
      <c r="D14" s="11">
        <f>+D15</f>
        <v>333000</v>
      </c>
      <c r="E14" s="11">
        <f>+E15</f>
        <v>133000</v>
      </c>
      <c r="F14" s="11">
        <f>G14+H14</f>
        <v>15000</v>
      </c>
      <c r="G14" s="11">
        <f>+G15</f>
        <v>0</v>
      </c>
      <c r="H14" s="11">
        <f>+H15</f>
        <v>15000</v>
      </c>
      <c r="I14" s="11">
        <f>+I15</f>
        <v>15000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210</v>
      </c>
      <c r="B15" s="10" t="s">
        <v>138</v>
      </c>
      <c r="C15" s="10" t="s">
        <v>139</v>
      </c>
      <c r="D15" s="11">
        <f>+D16</f>
        <v>333000</v>
      </c>
      <c r="E15" s="11">
        <f>+E16</f>
        <v>133000</v>
      </c>
      <c r="F15" s="11">
        <f>G15+H15</f>
        <v>15000</v>
      </c>
      <c r="G15" s="11">
        <f>+G16</f>
        <v>0</v>
      </c>
      <c r="H15" s="11">
        <f>+H16</f>
        <v>15000</v>
      </c>
      <c r="I15" s="11">
        <f>+I16</f>
        <v>15000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239</v>
      </c>
      <c r="B16" s="10" t="s">
        <v>230</v>
      </c>
      <c r="C16" s="10" t="s">
        <v>231</v>
      </c>
      <c r="D16" s="11">
        <f>+D17</f>
        <v>333000</v>
      </c>
      <c r="E16" s="11">
        <f>+E17</f>
        <v>133000</v>
      </c>
      <c r="F16" s="11">
        <f>G16+H16</f>
        <v>15000</v>
      </c>
      <c r="G16" s="11">
        <f>+G17</f>
        <v>0</v>
      </c>
      <c r="H16" s="11">
        <f>+H17</f>
        <v>15000</v>
      </c>
      <c r="I16" s="11">
        <f>+I17</f>
        <v>15000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240</v>
      </c>
      <c r="B17" s="10" t="s">
        <v>177</v>
      </c>
      <c r="C17" s="10" t="s">
        <v>178</v>
      </c>
      <c r="D17" s="11">
        <v>333000</v>
      </c>
      <c r="E17" s="11">
        <v>133000</v>
      </c>
      <c r="F17" s="11">
        <f>G17+H17</f>
        <v>15000</v>
      </c>
      <c r="G17" s="11">
        <v>0</v>
      </c>
      <c r="H17" s="11">
        <v>15000</v>
      </c>
      <c r="I17" s="11">
        <v>15000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71</v>
      </c>
      <c r="B18" s="10" t="s">
        <v>180</v>
      </c>
      <c r="C18" s="10" t="s">
        <v>181</v>
      </c>
      <c r="D18" s="11">
        <f>D19</f>
        <v>0</v>
      </c>
      <c r="E18" s="11">
        <f>E19</f>
        <v>0</v>
      </c>
      <c r="F18" s="11">
        <f>G18+H18</f>
        <v>20000</v>
      </c>
      <c r="G18" s="11">
        <f>G19</f>
        <v>0</v>
      </c>
      <c r="H18" s="11">
        <f>H19</f>
        <v>20000</v>
      </c>
      <c r="I18" s="11">
        <f>I19</f>
        <v>20000</v>
      </c>
      <c r="J18" s="11">
        <f>J19</f>
        <v>0</v>
      </c>
      <c r="K18" s="11">
        <f>F18-I18-J18</f>
        <v>0</v>
      </c>
    </row>
    <row r="19" spans="1:12" s="6" customFormat="1" ht="43.5" x14ac:dyDescent="0.25">
      <c r="A19" s="10" t="s">
        <v>74</v>
      </c>
      <c r="B19" s="10" t="s">
        <v>183</v>
      </c>
      <c r="C19" s="10" t="s">
        <v>184</v>
      </c>
      <c r="D19" s="11">
        <f>+D20</f>
        <v>0</v>
      </c>
      <c r="E19" s="11">
        <f>+E20</f>
        <v>0</v>
      </c>
      <c r="F19" s="11">
        <f>G19+H19</f>
        <v>20000</v>
      </c>
      <c r="G19" s="11">
        <f>+G20</f>
        <v>0</v>
      </c>
      <c r="H19" s="11">
        <f>+H20</f>
        <v>20000</v>
      </c>
      <c r="I19" s="11">
        <f>+I20</f>
        <v>20000</v>
      </c>
      <c r="J19" s="11">
        <f>+J20</f>
        <v>0</v>
      </c>
      <c r="K19" s="11">
        <f>F19-I19-J19</f>
        <v>0</v>
      </c>
    </row>
    <row r="20" spans="1:12" s="6" customFormat="1" ht="33" x14ac:dyDescent="0.25">
      <c r="A20" s="10" t="s">
        <v>80</v>
      </c>
      <c r="B20" s="10" t="s">
        <v>186</v>
      </c>
      <c r="C20" s="10" t="s">
        <v>187</v>
      </c>
      <c r="D20" s="11">
        <v>0</v>
      </c>
      <c r="E20" s="11">
        <v>0</v>
      </c>
      <c r="F20" s="11">
        <f>G20+H20</f>
        <v>20000</v>
      </c>
      <c r="G20" s="11">
        <v>0</v>
      </c>
      <c r="H20" s="11">
        <v>20000</v>
      </c>
      <c r="I20" s="11">
        <v>20000</v>
      </c>
      <c r="J20" s="11">
        <v>0</v>
      </c>
      <c r="K20" s="11">
        <f>F20-I20-J20</f>
        <v>0</v>
      </c>
    </row>
    <row r="21" spans="1:12" s="6" customFormat="1" x14ac:dyDescent="0.25">
      <c r="A21" s="10" t="s">
        <v>215</v>
      </c>
      <c r="B21" s="10" t="s">
        <v>189</v>
      </c>
      <c r="C21" s="10" t="s">
        <v>190</v>
      </c>
      <c r="D21" s="11">
        <f>D22</f>
        <v>264603</v>
      </c>
      <c r="E21" s="11">
        <f>E22</f>
        <v>264603</v>
      </c>
      <c r="F21" s="11">
        <f>G21+H21</f>
        <v>264602</v>
      </c>
      <c r="G21" s="11">
        <f>G22</f>
        <v>0</v>
      </c>
      <c r="H21" s="11">
        <f>H22</f>
        <v>264602</v>
      </c>
      <c r="I21" s="11">
        <f>I22</f>
        <v>264602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92</v>
      </c>
      <c r="B22" s="10" t="s">
        <v>192</v>
      </c>
      <c r="C22" s="10" t="s">
        <v>193</v>
      </c>
      <c r="D22" s="11">
        <f>D23</f>
        <v>264603</v>
      </c>
      <c r="E22" s="11">
        <f>E23</f>
        <v>264603</v>
      </c>
      <c r="F22" s="11">
        <f>G22+H22</f>
        <v>264602</v>
      </c>
      <c r="G22" s="11">
        <f>G23</f>
        <v>0</v>
      </c>
      <c r="H22" s="11">
        <f>H23</f>
        <v>264602</v>
      </c>
      <c r="I22" s="11">
        <f>I23</f>
        <v>264602</v>
      </c>
      <c r="J22" s="11">
        <f>J23</f>
        <v>0</v>
      </c>
      <c r="K22" s="11">
        <f>F22-I22-J22</f>
        <v>0</v>
      </c>
    </row>
    <row r="23" spans="1:12" s="6" customFormat="1" ht="96" x14ac:dyDescent="0.25">
      <c r="A23" s="10" t="s">
        <v>95</v>
      </c>
      <c r="B23" s="10" t="s">
        <v>195</v>
      </c>
      <c r="C23" s="10" t="s">
        <v>196</v>
      </c>
      <c r="D23" s="11">
        <f>+D24</f>
        <v>264603</v>
      </c>
      <c r="E23" s="11">
        <f>+E24</f>
        <v>264603</v>
      </c>
      <c r="F23" s="11">
        <f>G23+H23</f>
        <v>264602</v>
      </c>
      <c r="G23" s="11">
        <f>+G24</f>
        <v>0</v>
      </c>
      <c r="H23" s="11">
        <f>+H24</f>
        <v>264602</v>
      </c>
      <c r="I23" s="11">
        <f>+I24</f>
        <v>264602</v>
      </c>
      <c r="J23" s="11">
        <f>+J24</f>
        <v>0</v>
      </c>
      <c r="K23" s="11">
        <f>F23-I23-J23</f>
        <v>0</v>
      </c>
    </row>
    <row r="24" spans="1:12" s="6" customFormat="1" ht="22.5" x14ac:dyDescent="0.25">
      <c r="A24" s="10" t="s">
        <v>223</v>
      </c>
      <c r="B24" s="10" t="s">
        <v>201</v>
      </c>
      <c r="C24" s="10" t="s">
        <v>202</v>
      </c>
      <c r="D24" s="11">
        <v>264603</v>
      </c>
      <c r="E24" s="11">
        <v>264603</v>
      </c>
      <c r="F24" s="11">
        <f>G24+H24</f>
        <v>264602</v>
      </c>
      <c r="G24" s="11">
        <v>0</v>
      </c>
      <c r="H24" s="11">
        <v>264602</v>
      </c>
      <c r="I24" s="11">
        <v>264602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203</v>
      </c>
      <c r="B26" s="13"/>
      <c r="C26" s="13"/>
      <c r="D26" s="13"/>
      <c r="E26" s="13" t="s">
        <v>205</v>
      </c>
      <c r="F26" s="13"/>
      <c r="G26" s="13"/>
      <c r="H26" s="13"/>
      <c r="I26" s="13" t="s">
        <v>206</v>
      </c>
      <c r="J26" s="13"/>
      <c r="K26" s="13"/>
      <c r="L26" s="13"/>
    </row>
    <row r="27" spans="1:12" x14ac:dyDescent="0.25">
      <c r="A27" s="3" t="s">
        <v>204</v>
      </c>
      <c r="B27" s="3"/>
      <c r="C27" s="3"/>
      <c r="D27" s="3"/>
      <c r="E27" s="3"/>
      <c r="F27" s="3"/>
      <c r="G27" s="3"/>
      <c r="H27" s="3"/>
      <c r="I27" s="3" t="s">
        <v>207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3">
    <mergeCell ref="A26:D26"/>
    <mergeCell ref="A27:D27"/>
    <mergeCell ref="E26:H26"/>
    <mergeCell ref="E27:H27"/>
    <mergeCell ref="I26:L26"/>
    <mergeCell ref="I27:L2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2022-05-16T06:56:06Z</dcterms:created>
  <dcterms:modified xsi:type="dcterms:W3CDTF">2022-05-16T06:56:24Z</dcterms:modified>
</cp:coreProperties>
</file>