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DELENI\"/>
    </mc:Choice>
  </mc:AlternateContent>
  <bookViews>
    <workbookView xWindow="0" yWindow="0" windowWidth="15300" windowHeight="7092" activeTab="2"/>
  </bookViews>
  <sheets>
    <sheet name="Sheet1" sheetId="1" r:id="rId1"/>
    <sheet name="Sheet2" sheetId="2" r:id="rId2"/>
    <sheet name="Sheet3" sheetId="3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E12" i="3" s="1"/>
  <c r="G16" i="3"/>
  <c r="F16" i="3" s="1"/>
  <c r="K16" i="3" s="1"/>
  <c r="H16" i="3"/>
  <c r="H15" i="3" s="1"/>
  <c r="H14" i="3" s="1"/>
  <c r="H13" i="3" s="1"/>
  <c r="I16" i="3"/>
  <c r="I15" i="3" s="1"/>
  <c r="I14" i="3" s="1"/>
  <c r="I13" i="3" s="1"/>
  <c r="I12" i="3" s="1"/>
  <c r="J16" i="3"/>
  <c r="J15" i="3" s="1"/>
  <c r="J14" i="3" s="1"/>
  <c r="J13" i="3" s="1"/>
  <c r="J12" i="3" s="1"/>
  <c r="F17" i="3"/>
  <c r="K17" i="3" s="1"/>
  <c r="D19" i="3"/>
  <c r="D18" i="3" s="1"/>
  <c r="E19" i="3"/>
  <c r="E18" i="3" s="1"/>
  <c r="G19" i="3"/>
  <c r="G18" i="3" s="1"/>
  <c r="H19" i="3"/>
  <c r="F19" i="3" s="1"/>
  <c r="K19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 s="1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I14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F22" i="2"/>
  <c r="K22" i="2"/>
  <c r="D25" i="2"/>
  <c r="D24" i="2" s="1"/>
  <c r="D23" i="2" s="1"/>
  <c r="E25" i="2"/>
  <c r="E24" i="2" s="1"/>
  <c r="E23" i="2" s="1"/>
  <c r="G25" i="2"/>
  <c r="F25" i="2" s="1"/>
  <c r="K25" i="2" s="1"/>
  <c r="H25" i="2"/>
  <c r="H24" i="2" s="1"/>
  <c r="H23" i="2" s="1"/>
  <c r="I25" i="2"/>
  <c r="I24" i="2" s="1"/>
  <c r="I23" i="2" s="1"/>
  <c r="J25" i="2"/>
  <c r="J24" i="2" s="1"/>
  <c r="J23" i="2" s="1"/>
  <c r="F26" i="2"/>
  <c r="K26" i="2"/>
  <c r="F27" i="2"/>
  <c r="K27" i="2"/>
  <c r="D28" i="2"/>
  <c r="E28" i="2"/>
  <c r="G28" i="2"/>
  <c r="F28" i="2" s="1"/>
  <c r="K28" i="2" s="1"/>
  <c r="H28" i="2"/>
  <c r="I28" i="2"/>
  <c r="J28" i="2"/>
  <c r="F29" i="2"/>
  <c r="K29" i="2"/>
  <c r="F30" i="2"/>
  <c r="K30" i="2"/>
  <c r="F31" i="2"/>
  <c r="K31" i="2"/>
  <c r="F32" i="2"/>
  <c r="K32" i="2"/>
  <c r="D34" i="2"/>
  <c r="D33" i="2" s="1"/>
  <c r="E34" i="2"/>
  <c r="E33" i="2" s="1"/>
  <c r="G34" i="2"/>
  <c r="F34" i="2" s="1"/>
  <c r="K34" i="2" s="1"/>
  <c r="H34" i="2"/>
  <c r="I34" i="2"/>
  <c r="I33" i="2" s="1"/>
  <c r="J34" i="2"/>
  <c r="F35" i="2"/>
  <c r="K35" i="2"/>
  <c r="F36" i="2"/>
  <c r="K36" i="2"/>
  <c r="F37" i="2"/>
  <c r="K37" i="2"/>
  <c r="I38" i="2"/>
  <c r="D39" i="2"/>
  <c r="D38" i="2" s="1"/>
  <c r="E39" i="2"/>
  <c r="E38" i="2" s="1"/>
  <c r="G39" i="2"/>
  <c r="G38" i="2" s="1"/>
  <c r="F38" i="2" s="1"/>
  <c r="H39" i="2"/>
  <c r="H38" i="2" s="1"/>
  <c r="I39" i="2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F44" i="2" s="1"/>
  <c r="K44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G48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2" i="2"/>
  <c r="D51" i="2" s="1"/>
  <c r="E52" i="2"/>
  <c r="E51" i="2" s="1"/>
  <c r="G52" i="2"/>
  <c r="F52" i="2" s="1"/>
  <c r="K52" i="2" s="1"/>
  <c r="H52" i="2"/>
  <c r="I52" i="2"/>
  <c r="J52" i="2"/>
  <c r="J51" i="2" s="1"/>
  <c r="F53" i="2"/>
  <c r="K53" i="2"/>
  <c r="F54" i="2"/>
  <c r="K54" i="2"/>
  <c r="D56" i="2"/>
  <c r="D55" i="2" s="1"/>
  <c r="E56" i="2"/>
  <c r="E55" i="2" s="1"/>
  <c r="G56" i="2"/>
  <c r="F56" i="2" s="1"/>
  <c r="K56" i="2" s="1"/>
  <c r="H56" i="2"/>
  <c r="H55" i="2" s="1"/>
  <c r="I56" i="2"/>
  <c r="I55" i="2" s="1"/>
  <c r="J56" i="2"/>
  <c r="J55" i="2" s="1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1" i="2"/>
  <c r="E61" i="2"/>
  <c r="G61" i="2"/>
  <c r="F61" i="2" s="1"/>
  <c r="K61" i="2" s="1"/>
  <c r="H61" i="2"/>
  <c r="I61" i="2"/>
  <c r="J61" i="2"/>
  <c r="F62" i="2"/>
  <c r="K62" i="2"/>
  <c r="D65" i="2"/>
  <c r="D64" i="2" s="1"/>
  <c r="D63" i="2" s="1"/>
  <c r="E65" i="2"/>
  <c r="E64" i="2" s="1"/>
  <c r="E63" i="2" s="1"/>
  <c r="G65" i="2"/>
  <c r="F65" i="2" s="1"/>
  <c r="K65" i="2" s="1"/>
  <c r="H65" i="2"/>
  <c r="H64" i="2" s="1"/>
  <c r="H63" i="2" s="1"/>
  <c r="I65" i="2"/>
  <c r="I64" i="2" s="1"/>
  <c r="I63" i="2" s="1"/>
  <c r="J65" i="2"/>
  <c r="J64" i="2" s="1"/>
  <c r="J63" i="2" s="1"/>
  <c r="F66" i="2"/>
  <c r="K66" i="2"/>
  <c r="F67" i="2"/>
  <c r="K67" i="2"/>
  <c r="D68" i="2"/>
  <c r="E68" i="2"/>
  <c r="G68" i="2"/>
  <c r="F68" i="2" s="1"/>
  <c r="K68" i="2" s="1"/>
  <c r="H68" i="2"/>
  <c r="I68" i="2"/>
  <c r="J68" i="2"/>
  <c r="F69" i="2"/>
  <c r="K69" i="2"/>
  <c r="D18" i="1"/>
  <c r="D17" i="1" s="1"/>
  <c r="D16" i="1" s="1"/>
  <c r="E18" i="1"/>
  <c r="E17" i="1" s="1"/>
  <c r="E16" i="1" s="1"/>
  <c r="G18" i="1"/>
  <c r="G17" i="1" s="1"/>
  <c r="H18" i="1"/>
  <c r="F18" i="1" s="1"/>
  <c r="K18" i="1" s="1"/>
  <c r="I18" i="1"/>
  <c r="I17" i="1" s="1"/>
  <c r="I16" i="1" s="1"/>
  <c r="J18" i="1"/>
  <c r="J17" i="1" s="1"/>
  <c r="J16" i="1" s="1"/>
  <c r="F19" i="1"/>
  <c r="K19" i="1" s="1"/>
  <c r="D20" i="1"/>
  <c r="E20" i="1"/>
  <c r="G20" i="1"/>
  <c r="H20" i="1"/>
  <c r="F20" i="1" s="1"/>
  <c r="K20" i="1" s="1"/>
  <c r="I20" i="1"/>
  <c r="J20" i="1"/>
  <c r="F21" i="1"/>
  <c r="K21" i="1" s="1"/>
  <c r="F22" i="1"/>
  <c r="K22" i="1" s="1"/>
  <c r="F23" i="1"/>
  <c r="K23" i="1" s="1"/>
  <c r="D26" i="1"/>
  <c r="D25" i="1" s="1"/>
  <c r="D24" i="1" s="1"/>
  <c r="E26" i="1"/>
  <c r="E25" i="1" s="1"/>
  <c r="E24" i="1" s="1"/>
  <c r="G26" i="1"/>
  <c r="G25" i="1" s="1"/>
  <c r="H26" i="1"/>
  <c r="F26" i="1" s="1"/>
  <c r="K26" i="1" s="1"/>
  <c r="I26" i="1"/>
  <c r="I25" i="1" s="1"/>
  <c r="I24" i="1" s="1"/>
  <c r="J26" i="1"/>
  <c r="J25" i="1" s="1"/>
  <c r="J24" i="1" s="1"/>
  <c r="F27" i="1"/>
  <c r="K27" i="1"/>
  <c r="F28" i="1"/>
  <c r="K28" i="1" s="1"/>
  <c r="D29" i="1"/>
  <c r="E29" i="1"/>
  <c r="F29" i="1"/>
  <c r="K29" i="1" s="1"/>
  <c r="G29" i="1"/>
  <c r="H29" i="1"/>
  <c r="I29" i="1"/>
  <c r="J29" i="1"/>
  <c r="F30" i="1"/>
  <c r="K30" i="1" s="1"/>
  <c r="F31" i="1"/>
  <c r="K31" i="1" s="1"/>
  <c r="F32" i="1"/>
  <c r="K32" i="1"/>
  <c r="F33" i="1"/>
  <c r="K33" i="1" s="1"/>
  <c r="D35" i="1"/>
  <c r="D34" i="1" s="1"/>
  <c r="E35" i="1"/>
  <c r="F35" i="1"/>
  <c r="K35" i="1" s="1"/>
  <c r="G35" i="1"/>
  <c r="H35" i="1"/>
  <c r="I35" i="1"/>
  <c r="J35" i="1"/>
  <c r="F36" i="1"/>
  <c r="K36" i="1" s="1"/>
  <c r="F37" i="1"/>
  <c r="K37" i="1" s="1"/>
  <c r="F38" i="1"/>
  <c r="K38" i="1" s="1"/>
  <c r="D40" i="1"/>
  <c r="D39" i="1" s="1"/>
  <c r="E40" i="1"/>
  <c r="E39" i="1" s="1"/>
  <c r="G40" i="1"/>
  <c r="G39" i="1" s="1"/>
  <c r="H40" i="1"/>
  <c r="F40" i="1" s="1"/>
  <c r="K40" i="1" s="1"/>
  <c r="I40" i="1"/>
  <c r="I39" i="1" s="1"/>
  <c r="J40" i="1"/>
  <c r="J39" i="1" s="1"/>
  <c r="F41" i="1"/>
  <c r="K41" i="1" s="1"/>
  <c r="F42" i="1"/>
  <c r="K42" i="1" s="1"/>
  <c r="F43" i="1"/>
  <c r="K43" i="1" s="1"/>
  <c r="D45" i="1"/>
  <c r="D44" i="1" s="1"/>
  <c r="E45" i="1"/>
  <c r="E44" i="1" s="1"/>
  <c r="G45" i="1"/>
  <c r="G44" i="1" s="1"/>
  <c r="H45" i="1"/>
  <c r="F45" i="1" s="1"/>
  <c r="K45" i="1" s="1"/>
  <c r="I45" i="1"/>
  <c r="I44" i="1" s="1"/>
  <c r="J45" i="1"/>
  <c r="J44" i="1" s="1"/>
  <c r="F46" i="1"/>
  <c r="K46" i="1" s="1"/>
  <c r="D50" i="1"/>
  <c r="D49" i="1" s="1"/>
  <c r="D48" i="1" s="1"/>
  <c r="E50" i="1"/>
  <c r="E49" i="1" s="1"/>
  <c r="E48" i="1" s="1"/>
  <c r="G50" i="1"/>
  <c r="G49" i="1" s="1"/>
  <c r="H50" i="1"/>
  <c r="H49" i="1" s="1"/>
  <c r="H48" i="1" s="1"/>
  <c r="I50" i="1"/>
  <c r="I49" i="1" s="1"/>
  <c r="I48" i="1" s="1"/>
  <c r="J50" i="1"/>
  <c r="J49" i="1" s="1"/>
  <c r="J48" i="1" s="1"/>
  <c r="J47" i="1" s="1"/>
  <c r="F51" i="1"/>
  <c r="K51" i="1" s="1"/>
  <c r="D53" i="1"/>
  <c r="E53" i="1"/>
  <c r="F53" i="1"/>
  <c r="K53" i="1" s="1"/>
  <c r="G53" i="1"/>
  <c r="H53" i="1"/>
  <c r="I53" i="1"/>
  <c r="J53" i="1"/>
  <c r="F54" i="1"/>
  <c r="K54" i="1" s="1"/>
  <c r="F55" i="1"/>
  <c r="K55" i="1" s="1"/>
  <c r="D57" i="1"/>
  <c r="D56" i="1" s="1"/>
  <c r="E57" i="1"/>
  <c r="E56" i="1" s="1"/>
  <c r="G57" i="1"/>
  <c r="G56" i="1" s="1"/>
  <c r="H57" i="1"/>
  <c r="F57" i="1" s="1"/>
  <c r="K57" i="1" s="1"/>
  <c r="I57" i="1"/>
  <c r="I56" i="1" s="1"/>
  <c r="J57" i="1"/>
  <c r="J56" i="1" s="1"/>
  <c r="J52" i="1" s="1"/>
  <c r="F58" i="1"/>
  <c r="K58" i="1" s="1"/>
  <c r="D59" i="1"/>
  <c r="E59" i="1"/>
  <c r="G59" i="1"/>
  <c r="H59" i="1"/>
  <c r="F59" i="1" s="1"/>
  <c r="K59" i="1" s="1"/>
  <c r="I59" i="1"/>
  <c r="J59" i="1"/>
  <c r="F60" i="1"/>
  <c r="K60" i="1" s="1"/>
  <c r="F61" i="1"/>
  <c r="K61" i="1" s="1"/>
  <c r="F62" i="1"/>
  <c r="K62" i="1" s="1"/>
  <c r="F63" i="1"/>
  <c r="K63" i="1" s="1"/>
  <c r="D65" i="1"/>
  <c r="D64" i="1" s="1"/>
  <c r="E65" i="1"/>
  <c r="E64" i="1" s="1"/>
  <c r="G65" i="1"/>
  <c r="G64" i="1" s="1"/>
  <c r="H65" i="1"/>
  <c r="H64" i="1" s="1"/>
  <c r="I65" i="1"/>
  <c r="I64" i="1" s="1"/>
  <c r="J65" i="1"/>
  <c r="J64" i="1" s="1"/>
  <c r="F66" i="1"/>
  <c r="K66" i="1" s="1"/>
  <c r="D69" i="1"/>
  <c r="D68" i="1" s="1"/>
  <c r="D67" i="1" s="1"/>
  <c r="E69" i="1"/>
  <c r="E68" i="1" s="1"/>
  <c r="E67" i="1" s="1"/>
  <c r="F69" i="1"/>
  <c r="K69" i="1" s="1"/>
  <c r="G69" i="1"/>
  <c r="G68" i="1" s="1"/>
  <c r="H69" i="1"/>
  <c r="H68" i="1" s="1"/>
  <c r="H67" i="1" s="1"/>
  <c r="I69" i="1"/>
  <c r="I68" i="1" s="1"/>
  <c r="I67" i="1" s="1"/>
  <c r="J69" i="1"/>
  <c r="J68" i="1" s="1"/>
  <c r="J67" i="1" s="1"/>
  <c r="F70" i="1"/>
  <c r="K70" i="1"/>
  <c r="F71" i="1"/>
  <c r="K71" i="1" s="1"/>
  <c r="F72" i="1"/>
  <c r="K72" i="1" s="1"/>
  <c r="D73" i="1"/>
  <c r="E73" i="1"/>
  <c r="G73" i="1"/>
  <c r="F73" i="1" s="1"/>
  <c r="K73" i="1" s="1"/>
  <c r="H73" i="1"/>
  <c r="I73" i="1"/>
  <c r="J73" i="1"/>
  <c r="F74" i="1"/>
  <c r="K74" i="1" s="1"/>
  <c r="G21" i="3" l="1"/>
  <c r="F21" i="3" s="1"/>
  <c r="K21" i="3" s="1"/>
  <c r="F22" i="3"/>
  <c r="K22" i="3" s="1"/>
  <c r="D12" i="3"/>
  <c r="F23" i="3"/>
  <c r="K23" i="3" s="1"/>
  <c r="H18" i="3"/>
  <c r="H12" i="3" s="1"/>
  <c r="G15" i="3"/>
  <c r="K38" i="2"/>
  <c r="J46" i="2"/>
  <c r="I51" i="2"/>
  <c r="I46" i="2"/>
  <c r="I13" i="2" s="1"/>
  <c r="I12" i="2" s="1"/>
  <c r="J33" i="2"/>
  <c r="E14" i="2"/>
  <c r="E13" i="2" s="1"/>
  <c r="E12" i="2" s="1"/>
  <c r="H51" i="2"/>
  <c r="H46" i="2" s="1"/>
  <c r="D14" i="2"/>
  <c r="F48" i="2"/>
  <c r="K48" i="2" s="1"/>
  <c r="G47" i="2"/>
  <c r="H33" i="2"/>
  <c r="H14" i="2" s="1"/>
  <c r="H13" i="2" s="1"/>
  <c r="H12" i="2" s="1"/>
  <c r="E46" i="2"/>
  <c r="D46" i="2"/>
  <c r="J14" i="2"/>
  <c r="J13" i="2" s="1"/>
  <c r="J12" i="2" s="1"/>
  <c r="G33" i="2"/>
  <c r="F49" i="2"/>
  <c r="K49" i="2" s="1"/>
  <c r="F39" i="2"/>
  <c r="K39" i="2" s="1"/>
  <c r="G64" i="2"/>
  <c r="G55" i="2"/>
  <c r="F55" i="2" s="1"/>
  <c r="K55" i="2" s="1"/>
  <c r="G43" i="2"/>
  <c r="F43" i="2" s="1"/>
  <c r="K43" i="2" s="1"/>
  <c r="G24" i="2"/>
  <c r="G16" i="2"/>
  <c r="G52" i="1"/>
  <c r="E15" i="1"/>
  <c r="E47" i="1"/>
  <c r="G34" i="1"/>
  <c r="D15" i="1"/>
  <c r="E52" i="1"/>
  <c r="D52" i="1"/>
  <c r="D47" i="1" s="1"/>
  <c r="E34" i="1"/>
  <c r="F56" i="1"/>
  <c r="K56" i="1" s="1"/>
  <c r="J15" i="1"/>
  <c r="J14" i="1" s="1"/>
  <c r="I52" i="1"/>
  <c r="I47" i="1"/>
  <c r="J34" i="1"/>
  <c r="F68" i="1"/>
  <c r="K68" i="1" s="1"/>
  <c r="G67" i="1"/>
  <c r="F67" i="1" s="1"/>
  <c r="K67" i="1" s="1"/>
  <c r="F64" i="1"/>
  <c r="K64" i="1" s="1"/>
  <c r="H52" i="1"/>
  <c r="H47" i="1" s="1"/>
  <c r="I34" i="1"/>
  <c r="I15" i="1" s="1"/>
  <c r="I14" i="1" s="1"/>
  <c r="G24" i="1"/>
  <c r="G16" i="1"/>
  <c r="F49" i="1"/>
  <c r="K49" i="1" s="1"/>
  <c r="G48" i="1"/>
  <c r="H39" i="1"/>
  <c r="H34" i="1" s="1"/>
  <c r="H56" i="1"/>
  <c r="F50" i="1"/>
  <c r="K50" i="1" s="1"/>
  <c r="H25" i="1"/>
  <c r="H24" i="1" s="1"/>
  <c r="H17" i="1"/>
  <c r="H16" i="1" s="1"/>
  <c r="H44" i="1"/>
  <c r="F44" i="1" s="1"/>
  <c r="K44" i="1" s="1"/>
  <c r="F65" i="1"/>
  <c r="K65" i="1" s="1"/>
  <c r="F15" i="3" l="1"/>
  <c r="K15" i="3" s="1"/>
  <c r="G14" i="3"/>
  <c r="F18" i="3"/>
  <c r="K18" i="3" s="1"/>
  <c r="F33" i="2"/>
  <c r="K33" i="2" s="1"/>
  <c r="F47" i="2"/>
  <c r="K47" i="2" s="1"/>
  <c r="G46" i="2"/>
  <c r="F46" i="2" s="1"/>
  <c r="K46" i="2" s="1"/>
  <c r="F16" i="2"/>
  <c r="K16" i="2" s="1"/>
  <c r="G15" i="2"/>
  <c r="F64" i="2"/>
  <c r="K64" i="2" s="1"/>
  <c r="G63" i="2"/>
  <c r="F63" i="2" s="1"/>
  <c r="K63" i="2" s="1"/>
  <c r="G51" i="2"/>
  <c r="F51" i="2" s="1"/>
  <c r="K51" i="2" s="1"/>
  <c r="F24" i="2"/>
  <c r="K24" i="2" s="1"/>
  <c r="G23" i="2"/>
  <c r="F23" i="2" s="1"/>
  <c r="K23" i="2" s="1"/>
  <c r="D13" i="2"/>
  <c r="D12" i="2" s="1"/>
  <c r="I12" i="1"/>
  <c r="I13" i="1"/>
  <c r="H15" i="1"/>
  <c r="H14" i="1" s="1"/>
  <c r="F16" i="1"/>
  <c r="K16" i="1" s="1"/>
  <c r="G15" i="1"/>
  <c r="E14" i="1"/>
  <c r="F17" i="1"/>
  <c r="K17" i="1" s="1"/>
  <c r="F39" i="1"/>
  <c r="K39" i="1" s="1"/>
  <c r="F24" i="1"/>
  <c r="K24" i="1" s="1"/>
  <c r="F52" i="1"/>
  <c r="K52" i="1" s="1"/>
  <c r="F25" i="1"/>
  <c r="K25" i="1" s="1"/>
  <c r="J12" i="1"/>
  <c r="J13" i="1"/>
  <c r="D14" i="1"/>
  <c r="F48" i="1"/>
  <c r="K48" i="1" s="1"/>
  <c r="G47" i="1"/>
  <c r="F47" i="1" s="1"/>
  <c r="K47" i="1" s="1"/>
  <c r="F34" i="1"/>
  <c r="K34" i="1" s="1"/>
  <c r="F14" i="3" l="1"/>
  <c r="K14" i="3" s="1"/>
  <c r="G13" i="3"/>
  <c r="F15" i="2"/>
  <c r="K15" i="2" s="1"/>
  <c r="G14" i="2"/>
  <c r="D12" i="1"/>
  <c r="D13" i="1"/>
  <c r="E12" i="1"/>
  <c r="E13" i="1"/>
  <c r="F15" i="1"/>
  <c r="K15" i="1" s="1"/>
  <c r="G14" i="1"/>
  <c r="H12" i="1"/>
  <c r="H13" i="1"/>
  <c r="F13" i="3" l="1"/>
  <c r="K13" i="3" s="1"/>
  <c r="G12" i="3"/>
  <c r="F12" i="3" s="1"/>
  <c r="K12" i="3" s="1"/>
  <c r="F14" i="2"/>
  <c r="K14" i="2" s="1"/>
  <c r="G13" i="2"/>
  <c r="F14" i="1"/>
  <c r="K14" i="1" s="1"/>
  <c r="G12" i="1"/>
  <c r="F12" i="1" s="1"/>
  <c r="K12" i="1" s="1"/>
  <c r="G13" i="1"/>
  <c r="F13" i="1" s="1"/>
  <c r="K13" i="1" s="1"/>
  <c r="F13" i="2" l="1"/>
  <c r="K13" i="2" s="1"/>
  <c r="G12" i="2"/>
  <c r="F12" i="2" s="1"/>
  <c r="K12" i="2" s="1"/>
</calcChain>
</file>

<file path=xl/sharedStrings.xml><?xml version="1.0" encoding="utf-8"?>
<sst xmlns="http://schemas.openxmlformats.org/spreadsheetml/2006/main" count="474" uniqueCount="251">
  <si>
    <t>CENTRALIZAT</t>
  </si>
  <si>
    <t>CUI: 3394252</t>
  </si>
  <si>
    <t xml:space="preserve"> Anexa 12</t>
  </si>
  <si>
    <t>Cont de executie - Venituri - Bugetul local</t>
  </si>
  <si>
    <t>Trimestrul: 3, Anul: 2023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</si>
  <si>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</si>
  <si>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</si>
  <si>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</si>
  <si>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</si>
  <si>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</si>
  <si>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</si>
  <si>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</si>
  <si>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</si>
  <si>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</si>
  <si>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</si>
  <si>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</si>
  <si>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</si>
  <si>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</si>
  <si>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</si>
  <si>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</si>
  <si>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</si>
  <si>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00.02+00.15+00.16+00.17+45.02+46.02+48.02)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</si>
  <si>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</si>
  <si>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</si>
  <si>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</si>
  <si>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</si>
  <si>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</si>
  <si>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</si>
  <si>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</si>
  <si>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</si>
  <si>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</si>
  <si>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</si>
  <si>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</si>
  <si>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</si>
  <si>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</si>
  <si>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</si>
  <si>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</si>
  <si>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</si>
  <si>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</si>
  <si>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</si>
  <si>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</si>
  <si>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</si>
  <si>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</si>
  <si>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</si>
  <si>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</si>
  <si>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</si>
  <si>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</si>
  <si>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</si>
  <si>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</si>
  <si>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</si>
  <si>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</si>
  <si>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</si>
  <si>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</si>
  <si>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16</t>
  </si>
  <si>
    <t>Sume repartizate din Fondul la dispozitia Consiliului Judetean</t>
  </si>
  <si>
    <t>04.02.05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</si>
  <si>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</si>
  <si>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</si>
  <si>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</si>
  <si>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</si>
  <si>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</si>
  <si>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</si>
  <si>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</si>
  <si>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</si>
  <si>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</si>
  <si>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</si>
  <si>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</si>
  <si>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</si>
  <si>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</si>
  <si>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</si>
  <si>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</si>
  <si>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</si>
  <si>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</si>
  <si>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</si>
  <si>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</si>
  <si>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</si>
  <si>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</si>
  <si>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</si>
  <si>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</si>
  <si>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</si>
  <si>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</si>
  <si>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</si>
  <si>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</si>
  <si>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</si>
  <si>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</si>
  <si>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</si>
  <si>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</si>
  <si>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</si>
  <si>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</si>
  <si>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</si>
  <si>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</si>
  <si>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</si>
  <si>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</si>
  <si>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</si>
  <si>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</si>
  <si>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</si>
  <si>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</si>
  <si>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</si>
  <si>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</si>
  <si>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</si>
  <si>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</si>
  <si>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47</t>
  </si>
  <si>
    <t>Taxe pe utilizarea bunurilor, autorizarea utilizarii bunurilor sau pe desfasurarea de activitati (cod 16.02.02+16.02.03+16.02.50)</t>
  </si>
  <si>
    <t>16.02</t>
  </si>
  <si>
    <t>48</t>
  </si>
  <si>
    <t>Impozit pe mijloacele de transport  (cod 16.02.02.01+16.02.02.02)</t>
  </si>
  <si>
    <t>16.02.02</t>
  </si>
  <si>
    <t>49</t>
  </si>
  <si>
    <t>Taxa asupra mijloacelor de transport detinute de persoane fizice *)</t>
  </si>
  <si>
    <t>16.02.02.01</t>
  </si>
  <si>
    <t>50</t>
  </si>
  <si>
    <t>Taxa asupra mijloacelor de transport detinute de persoane juridice *)</t>
  </si>
  <si>
    <t>16.02.02.02</t>
  </si>
  <si>
    <t>51</t>
  </si>
  <si>
    <t>Taxe si tarife pentru eliberarea de licente si autorizatii de functionare</t>
  </si>
  <si>
    <t>16.02.03</t>
  </si>
  <si>
    <t>53</t>
  </si>
  <si>
    <t>A6.  ALTE IMPOZITE SI  TAXE  FISCALE (cod 18.02)</t>
  </si>
  <si>
    <t>00.11</t>
  </si>
  <si>
    <t>54</t>
  </si>
  <si>
    <t>Alte impozite si taxe fiscale (cod 18.02.50)</t>
  </si>
  <si>
    <t>18.02</t>
  </si>
  <si>
    <t>55</t>
  </si>
  <si>
    <t>Alte impozite si taxe</t>
  </si>
  <si>
    <t>18.02.50</t>
  </si>
  <si>
    <t>56</t>
  </si>
  <si>
    <t>C.   VENITURI NEFISCALE (cod 00.13+00.14)</t>
  </si>
  <si>
    <t>00.12</t>
  </si>
  <si>
    <t>57</t>
  </si>
  <si>
    <t>C1.  VENITURI DIN PROPRIETATE  (cod 30.02+31.02)</t>
  </si>
  <si>
    <t>00.13</t>
  </si>
  <si>
    <t>58</t>
  </si>
  <si>
    <t>Venituri din proprietate (cod 30.02.01+30.02.05+30.02.08+30.02.50)</t>
  </si>
  <si>
    <t>30.02</t>
  </si>
  <si>
    <t>61</t>
  </si>
  <si>
    <t>Venituri din concesiuni si inchirieri</t>
  </si>
  <si>
    <t>30.02.05</t>
  </si>
  <si>
    <t>64</t>
  </si>
  <si>
    <t>Alte venituri din concesiuni si inchirieri de catre institutiile publice</t>
  </si>
  <si>
    <t>30.02.05.30</t>
  </si>
  <si>
    <t>71</t>
  </si>
  <si>
    <t>C2.  VANZARI DE BUNURI SI SERVICII (cod 33.02+34.02+35.02+36.02+37.02)</t>
  </si>
  <si>
    <t>00.14</t>
  </si>
  <si>
    <t>72</t>
  </si>
  <si>
    <t>Venituri din prestari de servicii si alte activitati (cod 33.02.08+33.02.10+33.02.12+33.02.24+33.02.27+33.02.28+33.02.50)</t>
  </si>
  <si>
    <t>33.02</t>
  </si>
  <si>
    <t>73</t>
  </si>
  <si>
    <t>Venituri din prestari de servicii</t>
  </si>
  <si>
    <t>33.02.08</t>
  </si>
  <si>
    <t>80</t>
  </si>
  <si>
    <t>Venituri din recuperarea cheltuielilor de judecata, imputatii si despagubiri</t>
  </si>
  <si>
    <t>33.02.28</t>
  </si>
  <si>
    <t>86</t>
  </si>
  <si>
    <t>Amenzi, penalitati si confiscari (cod 35.02.01 la 35.02.03+35.02.50)</t>
  </si>
  <si>
    <t>35.02</t>
  </si>
  <si>
    <t>87</t>
  </si>
  <si>
    <t>Venituri din amenzi si alte sanctiuni aplicate potrivit dispozitiilor legale</t>
  </si>
  <si>
    <t>35.02.01</t>
  </si>
  <si>
    <t>88</t>
  </si>
  <si>
    <t>Venituri din amenzi şi alte sancţiuni aplicate de către alte instituţii de specialitate</t>
  </si>
  <si>
    <t>35.02.01.02</t>
  </si>
  <si>
    <t>93</t>
  </si>
  <si>
    <t>Diverse venituri (cod 36.02.01+36.02.05+36.02.06+36.02.07+36.02.11+36.02.50)</t>
  </si>
  <si>
    <t>36.02</t>
  </si>
  <si>
    <t>97</t>
  </si>
  <si>
    <t>Taxe speciale</t>
  </si>
  <si>
    <t>36.02.06</t>
  </si>
  <si>
    <t>108</t>
  </si>
  <si>
    <t>Alte venituri</t>
  </si>
  <si>
    <t>36.02.50</t>
  </si>
  <si>
    <t>111</t>
  </si>
  <si>
    <t>Vărsăminte din secţiunea de funcţionare pentru finanţarea secţiunii de dezvoltare a bugetului local (cu semnul minus)</t>
  </si>
  <si>
    <t>37.02.03</t>
  </si>
  <si>
    <t>112</t>
  </si>
  <si>
    <t>Vărsăminte din secţiunea de funcţionare</t>
  </si>
  <si>
    <t>37.02.04</t>
  </si>
  <si>
    <t>122</t>
  </si>
  <si>
    <t>III. OPERAŢIUNI FINANCIARE (cod 40.02+41.02)</t>
  </si>
  <si>
    <t>00.16</t>
  </si>
  <si>
    <t>123</t>
  </si>
  <si>
    <t>Încasări din rambursarea împrumuturilor acordate (cod 40.02.06+40.02.07+40.02.10+40.02.11+40.02.13+40.02.14+40.02.16+40.02.50)</t>
  </si>
  <si>
    <t>40.02</t>
  </si>
  <si>
    <t>129</t>
  </si>
  <si>
    <t>Sume din excedentul bugetului local utilizate pentru finantarea cheltuielilor sectiunii de dezvoltare</t>
  </si>
  <si>
    <t>40.02.14</t>
  </si>
  <si>
    <t>138</t>
  </si>
  <si>
    <t>IV.  SUBVENTII (cod 00.18)</t>
  </si>
  <si>
    <t>00.17</t>
  </si>
  <si>
    <t>139</t>
  </si>
  <si>
    <t>SUBVENTII DE LA ALTE NIVELE ALE ADMINISTRATIEI PUBLICE (cod 42.02+43.02)</t>
  </si>
  <si>
    <t>00.18</t>
  </si>
  <si>
    <t>140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</si>
  <si>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</si>
  <si>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</si>
  <si>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177</t>
  </si>
  <si>
    <t>Subventii pentru acordarea ajutorului pentru incalzirea locuintei si a suplimentului de energie alocate pentru consumul de combustibili solizi si/sau petrolieri</t>
  </si>
  <si>
    <t>42.02.34</t>
  </si>
  <si>
    <t>182</t>
  </si>
  <si>
    <t>Subventii din bugetul de stat pentru finantarea sanatatii</t>
  </si>
  <si>
    <t>42.02.41</t>
  </si>
  <si>
    <t>201</t>
  </si>
  <si>
    <t>Finantarea programelor nationale de dezvoltare locala</t>
  </si>
  <si>
    <t>42.02.65</t>
  </si>
  <si>
    <t>235</t>
  </si>
  <si>
    <t>Subventii de la alte administratii (cod. 43.02.01+43.02.04+43.02.07+43.02.08+43.02.20+43.02.21)</t>
  </si>
  <si>
    <t>43.02</t>
  </si>
  <si>
    <t>246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</si>
  <si>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</si>
  <si>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</si>
  <si>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</si>
  <si>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ESANU DORU</t>
  </si>
  <si>
    <t xml:space="preserve">CONTABIL </t>
  </si>
  <si>
    <t/>
  </si>
  <si>
    <t>Cont de executie - Venituri - Bugetul local - sectiunea functionare</t>
  </si>
  <si>
    <t>VENITURILE SECŢIUNII DE FUNCŢIONARE - TOTAL</t>
  </si>
  <si>
    <t>8</t>
  </si>
  <si>
    <t>11</t>
  </si>
  <si>
    <t>20</t>
  </si>
  <si>
    <t>31</t>
  </si>
  <si>
    <t>34</t>
  </si>
  <si>
    <t>36</t>
  </si>
  <si>
    <t>45</t>
  </si>
  <si>
    <t>46</t>
  </si>
  <si>
    <t>52</t>
  </si>
  <si>
    <t>59</t>
  </si>
  <si>
    <t>62</t>
  </si>
  <si>
    <t>69</t>
  </si>
  <si>
    <t>70</t>
  </si>
  <si>
    <t>78</t>
  </si>
  <si>
    <t>84</t>
  </si>
  <si>
    <t>85</t>
  </si>
  <si>
    <t>91</t>
  </si>
  <si>
    <t>95</t>
  </si>
  <si>
    <t>100</t>
  </si>
  <si>
    <t>101</t>
  </si>
  <si>
    <t>Transferuri voluntare,  altele decat subventiile (cod 37.02.01+37.02.50)</t>
  </si>
  <si>
    <t>37.02</t>
  </si>
  <si>
    <t>103</t>
  </si>
  <si>
    <t>116</t>
  </si>
  <si>
    <t>117</t>
  </si>
  <si>
    <t>118</t>
  </si>
  <si>
    <t>126</t>
  </si>
  <si>
    <t>130</t>
  </si>
  <si>
    <t>149</t>
  </si>
  <si>
    <t>157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</si>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</sst>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5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1.6" x14ac:dyDescent="0.3">
      <c r="A12" s="10" t="s">
        <v>20</v>
      </c>
      <c r="B12" s="10" t="s">
        <v>21</v>
      </c>
      <c r="C12" s="10" t="s">
        <v>22</v>
      </c>
      <c r="D12" s="11">
        <f>D14+D64+D67</f>
        <v>4948100</v>
      </c>
      <c r="E12" s="11">
        <f>E14+E64+E67</f>
        <v>3992700</v>
      </c>
      <c r="F12" s="11">
        <f>G12+H12</f>
        <v>5674591</v>
      </c>
      <c r="G12" s="11">
        <f>G14+G64+G67</f>
        <v>1970157</v>
      </c>
      <c r="H12" s="11">
        <f>H14+H64+H67</f>
        <v>3704434</v>
      </c>
      <c r="I12" s="11">
        <f>I14+I64+I67</f>
        <v>3458950</v>
      </c>
      <c r="J12" s="11">
        <f>J14+J64+J67</f>
        <v>92135</v>
      </c>
      <c r="K12" s="11">
        <f>F12-I12-J12</f>
        <v>2123506</v>
      </c>
    </row>
    <row r="13" spans="1:11" s="6" customFormat="1" x14ac:dyDescent="0.3">
      <c r="A13" s="10" t="s">
        <v>23</v>
      </c>
      <c r="B13" s="10" t="s">
        <v>24</v>
      </c>
      <c r="C13" s="10" t="s">
        <v>25</v>
      </c>
      <c r="D13" s="11">
        <f>D14-D35</f>
        <v>1381100</v>
      </c>
      <c r="E13" s="11">
        <f>E14-E35</f>
        <v>1217700</v>
      </c>
      <c r="F13" s="11">
        <f>G13+H13</f>
        <v>3217410</v>
      </c>
      <c r="G13" s="11">
        <f>G14-G35</f>
        <v>1970157</v>
      </c>
      <c r="H13" s="11">
        <f>H14-H35</f>
        <v>1247253</v>
      </c>
      <c r="I13" s="11">
        <f>I14-I35</f>
        <v>1001769</v>
      </c>
      <c r="J13" s="11">
        <f>J14-J35</f>
        <v>92135</v>
      </c>
      <c r="K13" s="11">
        <f>F13-I13-J13</f>
        <v>2123506</v>
      </c>
    </row>
    <row r="14" spans="1:11" s="6" customFormat="1" x14ac:dyDescent="0.3">
      <c r="A14" s="10" t="s">
        <v>26</v>
      </c>
      <c r="B14" s="10" t="s">
        <v>27</v>
      </c>
      <c r="C14" s="10" t="s">
        <v>28</v>
      </c>
      <c r="D14" s="11">
        <f>D15+D47</f>
        <v>4675100</v>
      </c>
      <c r="E14" s="11">
        <f>E15+E47</f>
        <v>3735700</v>
      </c>
      <c r="F14" s="11">
        <f>G14+H14</f>
        <v>5375410</v>
      </c>
      <c r="G14" s="11">
        <f>G15+G47</f>
        <v>1970157</v>
      </c>
      <c r="H14" s="11">
        <f>H15+H47</f>
        <v>3405253</v>
      </c>
      <c r="I14" s="11">
        <f>I15+I47</f>
        <v>3159769</v>
      </c>
      <c r="J14" s="11">
        <f>J15+J47</f>
        <v>92135</v>
      </c>
      <c r="K14" s="11">
        <f>F14-I14-J14</f>
        <v>2123506</v>
      </c>
    </row>
    <row r="15" spans="1:11" s="6" customFormat="1" x14ac:dyDescent="0.3">
      <c r="A15" s="10" t="s">
        <v>29</v>
      </c>
      <c r="B15" s="10" t="s">
        <v>30</v>
      </c>
      <c r="C15" s="10" t="s">
        <v>31</v>
      </c>
      <c r="D15" s="11">
        <f>D16+D24+D34+D44</f>
        <v>4311000</v>
      </c>
      <c r="E15" s="11">
        <f>E16+E24+E34+E44</f>
        <v>3395000</v>
      </c>
      <c r="F15" s="11">
        <f>G15+H15</f>
        <v>4141814</v>
      </c>
      <c r="G15" s="11">
        <f>G16+G24+G34+G44</f>
        <v>1100265</v>
      </c>
      <c r="H15" s="11">
        <f>H16+H24+H34+H44</f>
        <v>3041549</v>
      </c>
      <c r="I15" s="11">
        <f>I16+I24+I34+I44</f>
        <v>2897574</v>
      </c>
      <c r="J15" s="11">
        <f>J16+J24+J34+J44</f>
        <v>30277</v>
      </c>
      <c r="K15" s="11">
        <f>F15-I15-J15</f>
        <v>1213963</v>
      </c>
    </row>
    <row r="16" spans="1:11" s="6" customFormat="1" ht="21.6" x14ac:dyDescent="0.3">
      <c r="A16" s="10" t="s">
        <v>32</v>
      </c>
      <c r="B16" s="10" t="s">
        <v>33</v>
      </c>
      <c r="C16" s="10" t="s">
        <v>34</v>
      </c>
      <c r="D16" s="11">
        <f>+D17</f>
        <v>661000</v>
      </c>
      <c r="E16" s="11">
        <f>+E17</f>
        <v>521000</v>
      </c>
      <c r="F16" s="11">
        <f>G16+H16</f>
        <v>430990</v>
      </c>
      <c r="G16" s="11">
        <f>+G17</f>
        <v>0</v>
      </c>
      <c r="H16" s="11">
        <f>+H17</f>
        <v>430990</v>
      </c>
      <c r="I16" s="11">
        <f>+I17</f>
        <v>430990</v>
      </c>
      <c r="J16" s="11">
        <f>+J17</f>
        <v>0</v>
      </c>
      <c r="K16" s="11">
        <f>F16-I16-J16</f>
        <v>0</v>
      </c>
    </row>
    <row r="17" spans="1:11" s="6" customFormat="1" ht="21.6" x14ac:dyDescent="0.3">
      <c r="A17" s="10" t="s">
        <v>35</v>
      </c>
      <c r="B17" s="10" t="s">
        <v>36</v>
      </c>
      <c r="C17" s="10" t="s">
        <v>37</v>
      </c>
      <c r="D17" s="11">
        <f>D18+D20</f>
        <v>661000</v>
      </c>
      <c r="E17" s="11">
        <f>E18+E20</f>
        <v>521000</v>
      </c>
      <c r="F17" s="11">
        <f>G17+H17</f>
        <v>430990</v>
      </c>
      <c r="G17" s="11">
        <f>G18+G20</f>
        <v>0</v>
      </c>
      <c r="H17" s="11">
        <f>H18+H20</f>
        <v>430990</v>
      </c>
      <c r="I17" s="11">
        <f>I18+I20</f>
        <v>430990</v>
      </c>
      <c r="J17" s="11">
        <f>J18+J20</f>
        <v>0</v>
      </c>
      <c r="K17" s="11">
        <f>F17-I17-J17</f>
        <v>0</v>
      </c>
    </row>
    <row r="18" spans="1:11" s="6" customFormat="1" x14ac:dyDescent="0.3">
      <c r="A18" s="10" t="s">
        <v>38</v>
      </c>
      <c r="B18" s="10" t="s">
        <v>39</v>
      </c>
      <c r="C18" s="10" t="s">
        <v>40</v>
      </c>
      <c r="D18" s="11">
        <f>+D19</f>
        <v>0</v>
      </c>
      <c r="E18" s="11">
        <f>+E19</f>
        <v>0</v>
      </c>
      <c r="F18" s="11">
        <f>G18+H18</f>
        <v>8751</v>
      </c>
      <c r="G18" s="11">
        <f>+G19</f>
        <v>0</v>
      </c>
      <c r="H18" s="11">
        <f>+H19</f>
        <v>8751</v>
      </c>
      <c r="I18" s="11">
        <f>+I19</f>
        <v>8751</v>
      </c>
      <c r="J18" s="11">
        <f>+J19</f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42</v>
      </c>
      <c r="C19" s="10" t="s">
        <v>43</v>
      </c>
      <c r="D19" s="11">
        <v>0</v>
      </c>
      <c r="E19" s="11">
        <v>0</v>
      </c>
      <c r="F19" s="11">
        <f>G19+H19</f>
        <v>8751</v>
      </c>
      <c r="G19" s="11">
        <v>0</v>
      </c>
      <c r="H19" s="11">
        <v>8751</v>
      </c>
      <c r="I19" s="11">
        <v>8751</v>
      </c>
      <c r="J19" s="11">
        <v>0</v>
      </c>
      <c r="K19" s="11">
        <f>F19-I19-J19</f>
        <v>0</v>
      </c>
    </row>
    <row r="20" spans="1:11" s="6" customFormat="1" ht="21.6" x14ac:dyDescent="0.3">
      <c r="A20" s="10" t="s">
        <v>44</v>
      </c>
      <c r="B20" s="10" t="s">
        <v>45</v>
      </c>
      <c r="C20" s="10" t="s">
        <v>46</v>
      </c>
      <c r="D20" s="11">
        <f>D21+D22+D23</f>
        <v>661000</v>
      </c>
      <c r="E20" s="11">
        <f>E21+E22+E23</f>
        <v>521000</v>
      </c>
      <c r="F20" s="11">
        <f>G20+H20</f>
        <v>422239</v>
      </c>
      <c r="G20" s="11">
        <f>G21+G22+G23</f>
        <v>0</v>
      </c>
      <c r="H20" s="11">
        <f>H21+H22+H23</f>
        <v>422239</v>
      </c>
      <c r="I20" s="11">
        <f>I21+I22+I23</f>
        <v>422239</v>
      </c>
      <c r="J20" s="11">
        <f>J21+J22+J23</f>
        <v>0</v>
      </c>
      <c r="K20" s="11">
        <f>F20-I20-J20</f>
        <v>0</v>
      </c>
    </row>
    <row r="21" spans="1:11" s="6" customFormat="1" x14ac:dyDescent="0.3">
      <c r="A21" s="10" t="s">
        <v>47</v>
      </c>
      <c r="B21" s="10" t="s">
        <v>48</v>
      </c>
      <c r="C21" s="10" t="s">
        <v>49</v>
      </c>
      <c r="D21" s="11">
        <v>349000</v>
      </c>
      <c r="E21" s="11">
        <v>262000</v>
      </c>
      <c r="F21" s="11">
        <f>G21+H21</f>
        <v>187788</v>
      </c>
      <c r="G21" s="11">
        <v>0</v>
      </c>
      <c r="H21" s="11">
        <v>187788</v>
      </c>
      <c r="I21" s="11">
        <v>187788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51</v>
      </c>
      <c r="C22" s="10" t="s">
        <v>52</v>
      </c>
      <c r="D22" s="11">
        <v>212000</v>
      </c>
      <c r="E22" s="11">
        <v>159000</v>
      </c>
      <c r="F22" s="11">
        <f>G22+H22</f>
        <v>154601</v>
      </c>
      <c r="G22" s="11">
        <v>0</v>
      </c>
      <c r="H22" s="11">
        <v>154601</v>
      </c>
      <c r="I22" s="11">
        <v>154601</v>
      </c>
      <c r="J22" s="11">
        <v>0</v>
      </c>
      <c r="K22" s="11">
        <f>F22-I22-J22</f>
        <v>0</v>
      </c>
    </row>
    <row r="23" spans="1:11" s="6" customFormat="1" ht="21.6" x14ac:dyDescent="0.3">
      <c r="A23" s="10" t="s">
        <v>53</v>
      </c>
      <c r="B23" s="10" t="s">
        <v>54</v>
      </c>
      <c r="C23" s="10" t="s">
        <v>55</v>
      </c>
      <c r="D23" s="11">
        <v>100000</v>
      </c>
      <c r="E23" s="11">
        <v>100000</v>
      </c>
      <c r="F23" s="11">
        <f>G23+H23</f>
        <v>79850</v>
      </c>
      <c r="G23" s="11">
        <v>0</v>
      </c>
      <c r="H23" s="11">
        <v>79850</v>
      </c>
      <c r="I23" s="11">
        <v>79850</v>
      </c>
      <c r="J23" s="11">
        <v>0</v>
      </c>
      <c r="K23" s="11">
        <f>F23-I23-J23</f>
        <v>0</v>
      </c>
    </row>
    <row r="24" spans="1:11" s="6" customFormat="1" x14ac:dyDescent="0.3">
      <c r="A24" s="10" t="s">
        <v>56</v>
      </c>
      <c r="B24" s="10" t="s">
        <v>57</v>
      </c>
      <c r="C24" s="10" t="s">
        <v>58</v>
      </c>
      <c r="D24" s="11">
        <f>D25</f>
        <v>266000</v>
      </c>
      <c r="E24" s="11">
        <f>E25</f>
        <v>266000</v>
      </c>
      <c r="F24" s="11">
        <f>G24+H24</f>
        <v>1193815</v>
      </c>
      <c r="G24" s="11">
        <f>G25</f>
        <v>883019</v>
      </c>
      <c r="H24" s="11">
        <f>H25</f>
        <v>310796</v>
      </c>
      <c r="I24" s="11">
        <f>I25</f>
        <v>225424</v>
      </c>
      <c r="J24" s="11">
        <f>J25</f>
        <v>18772</v>
      </c>
      <c r="K24" s="11">
        <f>F24-I24-J24</f>
        <v>949619</v>
      </c>
    </row>
    <row r="25" spans="1:11" s="6" customFormat="1" ht="21.6" x14ac:dyDescent="0.3">
      <c r="A25" s="10" t="s">
        <v>59</v>
      </c>
      <c r="B25" s="10" t="s">
        <v>60</v>
      </c>
      <c r="C25" s="10" t="s">
        <v>61</v>
      </c>
      <c r="D25" s="11">
        <f>D26+D29+D33</f>
        <v>266000</v>
      </c>
      <c r="E25" s="11">
        <f>E26+E29+E33</f>
        <v>266000</v>
      </c>
      <c r="F25" s="11">
        <f>G25+H25</f>
        <v>1193815</v>
      </c>
      <c r="G25" s="11">
        <f>G26+G29+G33</f>
        <v>883019</v>
      </c>
      <c r="H25" s="11">
        <f>H26+H29+H33</f>
        <v>310796</v>
      </c>
      <c r="I25" s="11">
        <f>I26+I29+I33</f>
        <v>225424</v>
      </c>
      <c r="J25" s="11">
        <f>J26+J29+J33</f>
        <v>18772</v>
      </c>
      <c r="K25" s="11">
        <f>F25-I25-J25</f>
        <v>949619</v>
      </c>
    </row>
    <row r="26" spans="1:11" s="6" customFormat="1" ht="21.6" x14ac:dyDescent="0.3">
      <c r="A26" s="10" t="s">
        <v>62</v>
      </c>
      <c r="B26" s="10" t="s">
        <v>63</v>
      </c>
      <c r="C26" s="10" t="s">
        <v>64</v>
      </c>
      <c r="D26" s="11">
        <f>D27+D28</f>
        <v>60000</v>
      </c>
      <c r="E26" s="11">
        <f>E27+E28</f>
        <v>60000</v>
      </c>
      <c r="F26" s="11">
        <f>G26+H26</f>
        <v>116371</v>
      </c>
      <c r="G26" s="11">
        <f>G27+G28</f>
        <v>66279</v>
      </c>
      <c r="H26" s="11">
        <f>H27+H28</f>
        <v>50092</v>
      </c>
      <c r="I26" s="11">
        <f>I27+I28</f>
        <v>32130</v>
      </c>
      <c r="J26" s="11">
        <f>J27+J28</f>
        <v>3321</v>
      </c>
      <c r="K26" s="11">
        <f>F26-I26-J26</f>
        <v>80920</v>
      </c>
    </row>
    <row r="27" spans="1:11" s="6" customFormat="1" x14ac:dyDescent="0.3">
      <c r="A27" s="10" t="s">
        <v>65</v>
      </c>
      <c r="B27" s="10" t="s">
        <v>66</v>
      </c>
      <c r="C27" s="10" t="s">
        <v>67</v>
      </c>
      <c r="D27" s="11">
        <v>40000</v>
      </c>
      <c r="E27" s="11">
        <v>40000</v>
      </c>
      <c r="F27" s="11">
        <f>G27+H27</f>
        <v>87464</v>
      </c>
      <c r="G27" s="11">
        <v>50306</v>
      </c>
      <c r="H27" s="11">
        <v>37158</v>
      </c>
      <c r="I27" s="11">
        <v>29046</v>
      </c>
      <c r="J27" s="11">
        <v>2675</v>
      </c>
      <c r="K27" s="11">
        <f>F27-I27-J27</f>
        <v>55743</v>
      </c>
    </row>
    <row r="28" spans="1:11" s="6" customFormat="1" x14ac:dyDescent="0.3">
      <c r="A28" s="10" t="s">
        <v>68</v>
      </c>
      <c r="B28" s="10" t="s">
        <v>69</v>
      </c>
      <c r="C28" s="10" t="s">
        <v>70</v>
      </c>
      <c r="D28" s="11">
        <v>20000</v>
      </c>
      <c r="E28" s="11">
        <v>20000</v>
      </c>
      <c r="F28" s="11">
        <f>G28+H28</f>
        <v>28907</v>
      </c>
      <c r="G28" s="11">
        <v>15973</v>
      </c>
      <c r="H28" s="11">
        <v>12934</v>
      </c>
      <c r="I28" s="11">
        <v>3084</v>
      </c>
      <c r="J28" s="11">
        <v>646</v>
      </c>
      <c r="K28" s="11">
        <f>F28-I28-J28</f>
        <v>25177</v>
      </c>
    </row>
    <row r="29" spans="1:11" s="6" customFormat="1" ht="21.6" x14ac:dyDescent="0.3">
      <c r="A29" s="10" t="s">
        <v>71</v>
      </c>
      <c r="B29" s="10" t="s">
        <v>72</v>
      </c>
      <c r="C29" s="10" t="s">
        <v>73</v>
      </c>
      <c r="D29" s="11">
        <f>D30+D31+D32</f>
        <v>201000</v>
      </c>
      <c r="E29" s="11">
        <f>E30+E31+E32</f>
        <v>201000</v>
      </c>
      <c r="F29" s="11">
        <f>G29+H29</f>
        <v>1073573</v>
      </c>
      <c r="G29" s="11">
        <f>G30+G31+G32</f>
        <v>816740</v>
      </c>
      <c r="H29" s="11">
        <f>H30+H31+H32</f>
        <v>256833</v>
      </c>
      <c r="I29" s="11">
        <f>I30+I31+I32</f>
        <v>189423</v>
      </c>
      <c r="J29" s="11">
        <f>J30+J31+J32</f>
        <v>15451</v>
      </c>
      <c r="K29" s="11">
        <f>F29-I29-J29</f>
        <v>868699</v>
      </c>
    </row>
    <row r="30" spans="1:11" s="6" customFormat="1" x14ac:dyDescent="0.3">
      <c r="A30" s="10" t="s">
        <v>74</v>
      </c>
      <c r="B30" s="10" t="s">
        <v>75</v>
      </c>
      <c r="C30" s="10" t="s">
        <v>76</v>
      </c>
      <c r="D30" s="11">
        <v>70000</v>
      </c>
      <c r="E30" s="11">
        <v>70000</v>
      </c>
      <c r="F30" s="11">
        <f>G30+H30</f>
        <v>230660</v>
      </c>
      <c r="G30" s="11">
        <v>161627</v>
      </c>
      <c r="H30" s="11">
        <v>69033</v>
      </c>
      <c r="I30" s="11">
        <v>73516</v>
      </c>
      <c r="J30" s="11">
        <v>5176</v>
      </c>
      <c r="K30" s="11">
        <f>F30-I30-J30</f>
        <v>151968</v>
      </c>
    </row>
    <row r="31" spans="1:11" s="6" customFormat="1" x14ac:dyDescent="0.3">
      <c r="A31" s="10" t="s">
        <v>77</v>
      </c>
      <c r="B31" s="10" t="s">
        <v>78</v>
      </c>
      <c r="C31" s="10" t="s">
        <v>79</v>
      </c>
      <c r="D31" s="11">
        <v>1000</v>
      </c>
      <c r="E31" s="11">
        <v>1000</v>
      </c>
      <c r="F31" s="11">
        <f>G31+H31</f>
        <v>3610</v>
      </c>
      <c r="G31" s="11">
        <v>536</v>
      </c>
      <c r="H31" s="11">
        <v>3074</v>
      </c>
      <c r="I31" s="11">
        <v>541</v>
      </c>
      <c r="J31" s="11">
        <v>957</v>
      </c>
      <c r="K31" s="11">
        <f>F31-I31-J31</f>
        <v>2112</v>
      </c>
    </row>
    <row r="32" spans="1:11" s="6" customFormat="1" x14ac:dyDescent="0.3">
      <c r="A32" s="10" t="s">
        <v>80</v>
      </c>
      <c r="B32" s="10" t="s">
        <v>81</v>
      </c>
      <c r="C32" s="10" t="s">
        <v>82</v>
      </c>
      <c r="D32" s="11">
        <v>130000</v>
      </c>
      <c r="E32" s="11">
        <v>130000</v>
      </c>
      <c r="F32" s="11">
        <f>G32+H32</f>
        <v>839303</v>
      </c>
      <c r="G32" s="11">
        <v>654577</v>
      </c>
      <c r="H32" s="11">
        <v>184726</v>
      </c>
      <c r="I32" s="11">
        <v>115366</v>
      </c>
      <c r="J32" s="11">
        <v>9318</v>
      </c>
      <c r="K32" s="11">
        <f>F32-I32-J32</f>
        <v>714619</v>
      </c>
    </row>
    <row r="33" spans="1:11" s="6" customFormat="1" x14ac:dyDescent="0.3">
      <c r="A33" s="10" t="s">
        <v>83</v>
      </c>
      <c r="B33" s="10" t="s">
        <v>84</v>
      </c>
      <c r="C33" s="10" t="s">
        <v>85</v>
      </c>
      <c r="D33" s="11">
        <v>5000</v>
      </c>
      <c r="E33" s="11">
        <v>5000</v>
      </c>
      <c r="F33" s="11">
        <f>G33+H33</f>
        <v>3871</v>
      </c>
      <c r="G33" s="11">
        <v>0</v>
      </c>
      <c r="H33" s="11">
        <v>3871</v>
      </c>
      <c r="I33" s="11">
        <v>3871</v>
      </c>
      <c r="J33" s="11">
        <v>0</v>
      </c>
      <c r="K33" s="11">
        <f>F33-I33-J33</f>
        <v>0</v>
      </c>
    </row>
    <row r="34" spans="1:11" s="6" customFormat="1" ht="21.6" x14ac:dyDescent="0.3">
      <c r="A34" s="10" t="s">
        <v>86</v>
      </c>
      <c r="B34" s="10" t="s">
        <v>87</v>
      </c>
      <c r="C34" s="10" t="s">
        <v>88</v>
      </c>
      <c r="D34" s="11">
        <f>D35+D39</f>
        <v>3377000</v>
      </c>
      <c r="E34" s="11">
        <f>E35+E39</f>
        <v>2601000</v>
      </c>
      <c r="F34" s="11">
        <f>G34+H34</f>
        <v>2507403</v>
      </c>
      <c r="G34" s="11">
        <f>G35+G39</f>
        <v>216944</v>
      </c>
      <c r="H34" s="11">
        <f>H35+H39</f>
        <v>2290459</v>
      </c>
      <c r="I34" s="11">
        <f>I35+I39</f>
        <v>2231817</v>
      </c>
      <c r="J34" s="11">
        <f>J35+J39</f>
        <v>11505</v>
      </c>
      <c r="K34" s="11">
        <f>F34-I34-J34</f>
        <v>264081</v>
      </c>
    </row>
    <row r="35" spans="1:11" s="6" customFormat="1" ht="21.6" x14ac:dyDescent="0.3">
      <c r="A35" s="10" t="s">
        <v>89</v>
      </c>
      <c r="B35" s="10" t="s">
        <v>90</v>
      </c>
      <c r="C35" s="10" t="s">
        <v>91</v>
      </c>
      <c r="D35" s="11">
        <f>+D36+D37+D38</f>
        <v>3294000</v>
      </c>
      <c r="E35" s="11">
        <f>+E36+E37+E38</f>
        <v>2518000</v>
      </c>
      <c r="F35" s="11">
        <f>G35+H35</f>
        <v>2158000</v>
      </c>
      <c r="G35" s="11">
        <f>+G36+G37+G38</f>
        <v>0</v>
      </c>
      <c r="H35" s="11">
        <f>+H36+H37+H38</f>
        <v>2158000</v>
      </c>
      <c r="I35" s="11">
        <f>+I36+I37+I38</f>
        <v>2158000</v>
      </c>
      <c r="J35" s="11">
        <f>+J36+J37+J38</f>
        <v>0</v>
      </c>
      <c r="K35" s="11">
        <f>F35-I35-J35</f>
        <v>0</v>
      </c>
    </row>
    <row r="36" spans="1:11" s="6" customFormat="1" ht="42" x14ac:dyDescent="0.3">
      <c r="A36" s="10" t="s">
        <v>92</v>
      </c>
      <c r="B36" s="10" t="s">
        <v>93</v>
      </c>
      <c r="C36" s="10" t="s">
        <v>94</v>
      </c>
      <c r="D36" s="11">
        <v>2062000</v>
      </c>
      <c r="E36" s="11">
        <v>1576000</v>
      </c>
      <c r="F36" s="11">
        <f>G36+H36</f>
        <v>1326000</v>
      </c>
      <c r="G36" s="11">
        <v>0</v>
      </c>
      <c r="H36" s="11">
        <v>1326000</v>
      </c>
      <c r="I36" s="11">
        <v>1326000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96</v>
      </c>
      <c r="C37" s="10" t="s">
        <v>97</v>
      </c>
      <c r="D37" s="11">
        <v>40000</v>
      </c>
      <c r="E37" s="11">
        <v>31000</v>
      </c>
      <c r="F37" s="11">
        <f>G37+H37</f>
        <v>21000</v>
      </c>
      <c r="G37" s="11">
        <v>0</v>
      </c>
      <c r="H37" s="11">
        <v>21000</v>
      </c>
      <c r="I37" s="11">
        <v>21000</v>
      </c>
      <c r="J37" s="11">
        <v>0</v>
      </c>
      <c r="K37" s="11">
        <f>F37-I37-J37</f>
        <v>0</v>
      </c>
    </row>
    <row r="38" spans="1:11" s="6" customFormat="1" ht="21.6" x14ac:dyDescent="0.3">
      <c r="A38" s="10" t="s">
        <v>98</v>
      </c>
      <c r="B38" s="10" t="s">
        <v>99</v>
      </c>
      <c r="C38" s="10" t="s">
        <v>100</v>
      </c>
      <c r="D38" s="11">
        <v>1192000</v>
      </c>
      <c r="E38" s="11">
        <v>911000</v>
      </c>
      <c r="F38" s="11">
        <f>G38+H38</f>
        <v>811000</v>
      </c>
      <c r="G38" s="11">
        <v>0</v>
      </c>
      <c r="H38" s="11">
        <v>811000</v>
      </c>
      <c r="I38" s="11">
        <v>811000</v>
      </c>
      <c r="J38" s="11">
        <v>0</v>
      </c>
      <c r="K38" s="11">
        <f>F38-I38-J38</f>
        <v>0</v>
      </c>
    </row>
    <row r="39" spans="1:11" s="6" customFormat="1" ht="31.8" x14ac:dyDescent="0.3">
      <c r="A39" s="10" t="s">
        <v>101</v>
      </c>
      <c r="B39" s="10" t="s">
        <v>102</v>
      </c>
      <c r="C39" s="10" t="s">
        <v>103</v>
      </c>
      <c r="D39" s="11">
        <f>D40+D43</f>
        <v>83000</v>
      </c>
      <c r="E39" s="11">
        <f>E40+E43</f>
        <v>83000</v>
      </c>
      <c r="F39" s="11">
        <f>G39+H39</f>
        <v>349403</v>
      </c>
      <c r="G39" s="11">
        <f>G40+G43</f>
        <v>216944</v>
      </c>
      <c r="H39" s="11">
        <f>H40+H43</f>
        <v>132459</v>
      </c>
      <c r="I39" s="11">
        <f>I40+I43</f>
        <v>73817</v>
      </c>
      <c r="J39" s="11">
        <f>J40+J43</f>
        <v>11505</v>
      </c>
      <c r="K39" s="11">
        <f>F39-I39-J39</f>
        <v>264081</v>
      </c>
    </row>
    <row r="40" spans="1:11" s="6" customFormat="1" ht="21.6" x14ac:dyDescent="0.3">
      <c r="A40" s="10" t="s">
        <v>104</v>
      </c>
      <c r="B40" s="10" t="s">
        <v>105</v>
      </c>
      <c r="C40" s="10" t="s">
        <v>106</v>
      </c>
      <c r="D40" s="11">
        <f>D41+D42</f>
        <v>83000</v>
      </c>
      <c r="E40" s="11">
        <f>E41+E42</f>
        <v>83000</v>
      </c>
      <c r="F40" s="11">
        <f>G40+H40</f>
        <v>349391</v>
      </c>
      <c r="G40" s="11">
        <f>G41+G42</f>
        <v>216944</v>
      </c>
      <c r="H40" s="11">
        <f>H41+H42</f>
        <v>132447</v>
      </c>
      <c r="I40" s="11">
        <f>I41+I42</f>
        <v>73805</v>
      </c>
      <c r="J40" s="11">
        <f>J41+J42</f>
        <v>11505</v>
      </c>
      <c r="K40" s="11">
        <f>F40-I40-J40</f>
        <v>264081</v>
      </c>
    </row>
    <row r="41" spans="1:11" s="6" customFormat="1" ht="21.6" x14ac:dyDescent="0.3">
      <c r="A41" s="10" t="s">
        <v>107</v>
      </c>
      <c r="B41" s="10" t="s">
        <v>108</v>
      </c>
      <c r="C41" s="10" t="s">
        <v>109</v>
      </c>
      <c r="D41" s="11">
        <v>80000</v>
      </c>
      <c r="E41" s="11">
        <v>80000</v>
      </c>
      <c r="F41" s="11">
        <f>G41+H41</f>
        <v>336959</v>
      </c>
      <c r="G41" s="11">
        <v>208939</v>
      </c>
      <c r="H41" s="11">
        <v>128020</v>
      </c>
      <c r="I41" s="11">
        <v>70568</v>
      </c>
      <c r="J41" s="11">
        <v>10882</v>
      </c>
      <c r="K41" s="11">
        <f>F41-I41-J41</f>
        <v>255509</v>
      </c>
    </row>
    <row r="42" spans="1:11" s="6" customFormat="1" ht="21.6" x14ac:dyDescent="0.3">
      <c r="A42" s="10" t="s">
        <v>110</v>
      </c>
      <c r="B42" s="10" t="s">
        <v>111</v>
      </c>
      <c r="C42" s="10" t="s">
        <v>112</v>
      </c>
      <c r="D42" s="11">
        <v>3000</v>
      </c>
      <c r="E42" s="11">
        <v>3000</v>
      </c>
      <c r="F42" s="11">
        <f>G42+H42</f>
        <v>12432</v>
      </c>
      <c r="G42" s="11">
        <v>8005</v>
      </c>
      <c r="H42" s="11">
        <v>4427</v>
      </c>
      <c r="I42" s="11">
        <v>3237</v>
      </c>
      <c r="J42" s="11">
        <v>623</v>
      </c>
      <c r="K42" s="11">
        <f>F42-I42-J42</f>
        <v>8572</v>
      </c>
    </row>
    <row r="43" spans="1:11" s="6" customFormat="1" ht="21.6" x14ac:dyDescent="0.3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12</v>
      </c>
      <c r="G43" s="11">
        <v>0</v>
      </c>
      <c r="H43" s="11">
        <v>12</v>
      </c>
      <c r="I43" s="11">
        <v>12</v>
      </c>
      <c r="J43" s="11">
        <v>0</v>
      </c>
      <c r="K43" s="11">
        <f>F43-I43-J43</f>
        <v>0</v>
      </c>
    </row>
    <row r="44" spans="1:11" s="6" customFormat="1" x14ac:dyDescent="0.3">
      <c r="A44" s="10" t="s">
        <v>116</v>
      </c>
      <c r="B44" s="10" t="s">
        <v>117</v>
      </c>
      <c r="C44" s="10" t="s">
        <v>118</v>
      </c>
      <c r="D44" s="11">
        <f>D45</f>
        <v>7000</v>
      </c>
      <c r="E44" s="11">
        <f>E45</f>
        <v>7000</v>
      </c>
      <c r="F44" s="11">
        <f>G44+H44</f>
        <v>9606</v>
      </c>
      <c r="G44" s="11">
        <f>G45</f>
        <v>302</v>
      </c>
      <c r="H44" s="11">
        <f>H45</f>
        <v>9304</v>
      </c>
      <c r="I44" s="11">
        <f>I45</f>
        <v>9343</v>
      </c>
      <c r="J44" s="11">
        <f>J45</f>
        <v>0</v>
      </c>
      <c r="K44" s="11">
        <f>F44-I44-J44</f>
        <v>263</v>
      </c>
    </row>
    <row r="45" spans="1:11" s="6" customFormat="1" x14ac:dyDescent="0.3">
      <c r="A45" s="10" t="s">
        <v>119</v>
      </c>
      <c r="B45" s="10" t="s">
        <v>120</v>
      </c>
      <c r="C45" s="10" t="s">
        <v>121</v>
      </c>
      <c r="D45" s="11">
        <f>D46</f>
        <v>7000</v>
      </c>
      <c r="E45" s="11">
        <f>E46</f>
        <v>7000</v>
      </c>
      <c r="F45" s="11">
        <f>G45+H45</f>
        <v>9606</v>
      </c>
      <c r="G45" s="11">
        <f>G46</f>
        <v>302</v>
      </c>
      <c r="H45" s="11">
        <f>H46</f>
        <v>9304</v>
      </c>
      <c r="I45" s="11">
        <f>I46</f>
        <v>9343</v>
      </c>
      <c r="J45" s="11">
        <f>J46</f>
        <v>0</v>
      </c>
      <c r="K45" s="11">
        <f>F45-I45-J45</f>
        <v>263</v>
      </c>
    </row>
    <row r="46" spans="1:11" s="6" customFormat="1" x14ac:dyDescent="0.3">
      <c r="A46" s="10" t="s">
        <v>122</v>
      </c>
      <c r="B46" s="10" t="s">
        <v>123</v>
      </c>
      <c r="C46" s="10" t="s">
        <v>124</v>
      </c>
      <c r="D46" s="11">
        <v>7000</v>
      </c>
      <c r="E46" s="11">
        <v>7000</v>
      </c>
      <c r="F46" s="11">
        <f>G46+H46</f>
        <v>9606</v>
      </c>
      <c r="G46" s="11">
        <v>302</v>
      </c>
      <c r="H46" s="11">
        <v>9304</v>
      </c>
      <c r="I46" s="11">
        <v>9343</v>
      </c>
      <c r="J46" s="11">
        <v>0</v>
      </c>
      <c r="K46" s="11">
        <f>F46-I46-J46</f>
        <v>263</v>
      </c>
    </row>
    <row r="47" spans="1:11" s="6" customFormat="1" x14ac:dyDescent="0.3">
      <c r="A47" s="10" t="s">
        <v>125</v>
      </c>
      <c r="B47" s="10" t="s">
        <v>126</v>
      </c>
      <c r="C47" s="10" t="s">
        <v>127</v>
      </c>
      <c r="D47" s="11">
        <f>D48+D52</f>
        <v>364100</v>
      </c>
      <c r="E47" s="11">
        <f>E48+E52</f>
        <v>340700</v>
      </c>
      <c r="F47" s="11">
        <f>G47+H47</f>
        <v>1233596</v>
      </c>
      <c r="G47" s="11">
        <f>G48+G52</f>
        <v>869892</v>
      </c>
      <c r="H47" s="11">
        <f>H48+H52</f>
        <v>363704</v>
      </c>
      <c r="I47" s="11">
        <f>I48+I52</f>
        <v>262195</v>
      </c>
      <c r="J47" s="11">
        <f>J48+J52</f>
        <v>61858</v>
      </c>
      <c r="K47" s="11">
        <f>F47-I47-J47</f>
        <v>909543</v>
      </c>
    </row>
    <row r="48" spans="1:11" s="6" customFormat="1" x14ac:dyDescent="0.3">
      <c r="A48" s="10" t="s">
        <v>128</v>
      </c>
      <c r="B48" s="10" t="s">
        <v>129</v>
      </c>
      <c r="C48" s="10" t="s">
        <v>130</v>
      </c>
      <c r="D48" s="11">
        <f>D49</f>
        <v>40000</v>
      </c>
      <c r="E48" s="11">
        <f>E49</f>
        <v>40000</v>
      </c>
      <c r="F48" s="11">
        <f>G48+H48</f>
        <v>48461</v>
      </c>
      <c r="G48" s="11">
        <f>G49</f>
        <v>19961</v>
      </c>
      <c r="H48" s="11">
        <f>H49</f>
        <v>28500</v>
      </c>
      <c r="I48" s="11">
        <f>I49</f>
        <v>27033</v>
      </c>
      <c r="J48" s="11">
        <f>J49</f>
        <v>800</v>
      </c>
      <c r="K48" s="11">
        <f>F48-I48-J48</f>
        <v>20628</v>
      </c>
    </row>
    <row r="49" spans="1:11" s="6" customFormat="1" ht="21.6" x14ac:dyDescent="0.3">
      <c r="A49" s="10" t="s">
        <v>131</v>
      </c>
      <c r="B49" s="10" t="s">
        <v>132</v>
      </c>
      <c r="C49" s="10" t="s">
        <v>133</v>
      </c>
      <c r="D49" s="11">
        <f>+D50</f>
        <v>40000</v>
      </c>
      <c r="E49" s="11">
        <f>+E50</f>
        <v>40000</v>
      </c>
      <c r="F49" s="11">
        <f>G49+H49</f>
        <v>48461</v>
      </c>
      <c r="G49" s="11">
        <f>+G50</f>
        <v>19961</v>
      </c>
      <c r="H49" s="11">
        <f>+H50</f>
        <v>28500</v>
      </c>
      <c r="I49" s="11">
        <f>+I50</f>
        <v>27033</v>
      </c>
      <c r="J49" s="11">
        <f>+J50</f>
        <v>800</v>
      </c>
      <c r="K49" s="11">
        <f>F49-I49-J49</f>
        <v>20628</v>
      </c>
    </row>
    <row r="50" spans="1:11" s="6" customFormat="1" x14ac:dyDescent="0.3">
      <c r="A50" s="10" t="s">
        <v>134</v>
      </c>
      <c r="B50" s="10" t="s">
        <v>135</v>
      </c>
      <c r="C50" s="10" t="s">
        <v>136</v>
      </c>
      <c r="D50" s="11">
        <f>+D51</f>
        <v>40000</v>
      </c>
      <c r="E50" s="11">
        <f>+E51</f>
        <v>40000</v>
      </c>
      <c r="F50" s="11">
        <f>G50+H50</f>
        <v>48461</v>
      </c>
      <c r="G50" s="11">
        <f>+G51</f>
        <v>19961</v>
      </c>
      <c r="H50" s="11">
        <f>+H51</f>
        <v>28500</v>
      </c>
      <c r="I50" s="11">
        <f>+I51</f>
        <v>27033</v>
      </c>
      <c r="J50" s="11">
        <f>+J51</f>
        <v>800</v>
      </c>
      <c r="K50" s="11">
        <f>F50-I50-J50</f>
        <v>20628</v>
      </c>
    </row>
    <row r="51" spans="1:11" s="6" customFormat="1" ht="21.6" x14ac:dyDescent="0.3">
      <c r="A51" s="10" t="s">
        <v>137</v>
      </c>
      <c r="B51" s="10" t="s">
        <v>138</v>
      </c>
      <c r="C51" s="10" t="s">
        <v>139</v>
      </c>
      <c r="D51" s="11">
        <v>40000</v>
      </c>
      <c r="E51" s="11">
        <v>40000</v>
      </c>
      <c r="F51" s="11">
        <f>G51+H51</f>
        <v>48461</v>
      </c>
      <c r="G51" s="11">
        <v>19961</v>
      </c>
      <c r="H51" s="11">
        <v>28500</v>
      </c>
      <c r="I51" s="11">
        <v>27033</v>
      </c>
      <c r="J51" s="11">
        <v>800</v>
      </c>
      <c r="K51" s="11">
        <f>F51-I51-J51</f>
        <v>20628</v>
      </c>
    </row>
    <row r="52" spans="1:11" s="6" customFormat="1" ht="21.6" x14ac:dyDescent="0.3">
      <c r="A52" s="10" t="s">
        <v>140</v>
      </c>
      <c r="B52" s="10" t="s">
        <v>141</v>
      </c>
      <c r="C52" s="10" t="s">
        <v>142</v>
      </c>
      <c r="D52" s="11">
        <f>D53+D56+D59</f>
        <v>324100</v>
      </c>
      <c r="E52" s="11">
        <f>E53+E56+E59</f>
        <v>300700</v>
      </c>
      <c r="F52" s="11">
        <f>G52+H52</f>
        <v>1185135</v>
      </c>
      <c r="G52" s="11">
        <f>G53+G56+G59</f>
        <v>849931</v>
      </c>
      <c r="H52" s="11">
        <f>H53+H56+H59</f>
        <v>335204</v>
      </c>
      <c r="I52" s="11">
        <f>I53+I56+I59</f>
        <v>235162</v>
      </c>
      <c r="J52" s="11">
        <f>J53+J56+J59</f>
        <v>61058</v>
      </c>
      <c r="K52" s="11">
        <f>F52-I52-J52</f>
        <v>888915</v>
      </c>
    </row>
    <row r="53" spans="1:11" s="6" customFormat="1" ht="31.8" x14ac:dyDescent="0.3">
      <c r="A53" s="10" t="s">
        <v>143</v>
      </c>
      <c r="B53" s="10" t="s">
        <v>144</v>
      </c>
      <c r="C53" s="10" t="s">
        <v>145</v>
      </c>
      <c r="D53" s="11">
        <f>D54+D55</f>
        <v>10000</v>
      </c>
      <c r="E53" s="11">
        <f>E54+E55</f>
        <v>10000</v>
      </c>
      <c r="F53" s="11">
        <f>G53+H53</f>
        <v>4215</v>
      </c>
      <c r="G53" s="11">
        <f>G54+G55</f>
        <v>0</v>
      </c>
      <c r="H53" s="11">
        <f>H54+H55</f>
        <v>4215</v>
      </c>
      <c r="I53" s="11">
        <f>I54+I55</f>
        <v>4215</v>
      </c>
      <c r="J53" s="11">
        <f>J54+J55</f>
        <v>0</v>
      </c>
      <c r="K53" s="11">
        <f>F53-I53-J53</f>
        <v>0</v>
      </c>
    </row>
    <row r="54" spans="1:11" s="6" customFormat="1" x14ac:dyDescent="0.3">
      <c r="A54" s="10" t="s">
        <v>146</v>
      </c>
      <c r="B54" s="10" t="s">
        <v>147</v>
      </c>
      <c r="C54" s="10" t="s">
        <v>148</v>
      </c>
      <c r="D54" s="11">
        <v>10000</v>
      </c>
      <c r="E54" s="11">
        <v>10000</v>
      </c>
      <c r="F54" s="11">
        <f>G54+H54</f>
        <v>4210</v>
      </c>
      <c r="G54" s="11">
        <v>0</v>
      </c>
      <c r="H54" s="11">
        <v>4210</v>
      </c>
      <c r="I54" s="11">
        <v>4210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149</v>
      </c>
      <c r="B55" s="10" t="s">
        <v>150</v>
      </c>
      <c r="C55" s="10" t="s">
        <v>151</v>
      </c>
      <c r="D55" s="11">
        <v>0</v>
      </c>
      <c r="E55" s="11">
        <v>0</v>
      </c>
      <c r="F55" s="11">
        <f>G55+H55</f>
        <v>5</v>
      </c>
      <c r="G55" s="11">
        <v>0</v>
      </c>
      <c r="H55" s="11">
        <v>5</v>
      </c>
      <c r="I55" s="11">
        <v>5</v>
      </c>
      <c r="J55" s="11">
        <v>0</v>
      </c>
      <c r="K55" s="11">
        <f>F55-I55-J55</f>
        <v>0</v>
      </c>
    </row>
    <row r="56" spans="1:11" s="6" customFormat="1" ht="21.6" x14ac:dyDescent="0.3">
      <c r="A56" s="10" t="s">
        <v>152</v>
      </c>
      <c r="B56" s="10" t="s">
        <v>153</v>
      </c>
      <c r="C56" s="10" t="s">
        <v>154</v>
      </c>
      <c r="D56" s="11">
        <f>D57</f>
        <v>102100</v>
      </c>
      <c r="E56" s="11">
        <f>E57</f>
        <v>98700</v>
      </c>
      <c r="F56" s="11">
        <f>G56+H56</f>
        <v>845756</v>
      </c>
      <c r="G56" s="11">
        <f>G57</f>
        <v>738134</v>
      </c>
      <c r="H56" s="11">
        <f>H57</f>
        <v>107622</v>
      </c>
      <c r="I56" s="11">
        <f>I57</f>
        <v>72710</v>
      </c>
      <c r="J56" s="11">
        <f>J57</f>
        <v>54528</v>
      </c>
      <c r="K56" s="11">
        <f>F56-I56-J56</f>
        <v>718518</v>
      </c>
    </row>
    <row r="57" spans="1:11" s="6" customFormat="1" ht="21.6" x14ac:dyDescent="0.3">
      <c r="A57" s="10" t="s">
        <v>155</v>
      </c>
      <c r="B57" s="10" t="s">
        <v>156</v>
      </c>
      <c r="C57" s="10" t="s">
        <v>157</v>
      </c>
      <c r="D57" s="11">
        <f>D58</f>
        <v>102100</v>
      </c>
      <c r="E57" s="11">
        <f>E58</f>
        <v>98700</v>
      </c>
      <c r="F57" s="11">
        <f>G57+H57</f>
        <v>845756</v>
      </c>
      <c r="G57" s="11">
        <f>G58</f>
        <v>738134</v>
      </c>
      <c r="H57" s="11">
        <f>H58</f>
        <v>107622</v>
      </c>
      <c r="I57" s="11">
        <f>I58</f>
        <v>72710</v>
      </c>
      <c r="J57" s="11">
        <f>J58</f>
        <v>54528</v>
      </c>
      <c r="K57" s="11">
        <f>F57-I57-J57</f>
        <v>718518</v>
      </c>
    </row>
    <row r="58" spans="1:11" s="6" customFormat="1" ht="21.6" x14ac:dyDescent="0.3">
      <c r="A58" s="10" t="s">
        <v>158</v>
      </c>
      <c r="B58" s="10" t="s">
        <v>159</v>
      </c>
      <c r="C58" s="10" t="s">
        <v>160</v>
      </c>
      <c r="D58" s="11">
        <v>102100</v>
      </c>
      <c r="E58" s="11">
        <v>98700</v>
      </c>
      <c r="F58" s="11">
        <f>G58+H58</f>
        <v>845756</v>
      </c>
      <c r="G58" s="11">
        <v>738134</v>
      </c>
      <c r="H58" s="11">
        <v>107622</v>
      </c>
      <c r="I58" s="11">
        <v>72710</v>
      </c>
      <c r="J58" s="11">
        <v>54528</v>
      </c>
      <c r="K58" s="11">
        <f>F58-I58-J58</f>
        <v>718518</v>
      </c>
    </row>
    <row r="59" spans="1:11" s="6" customFormat="1" ht="31.8" x14ac:dyDescent="0.3">
      <c r="A59" s="10" t="s">
        <v>161</v>
      </c>
      <c r="B59" s="10" t="s">
        <v>162</v>
      </c>
      <c r="C59" s="10" t="s">
        <v>163</v>
      </c>
      <c r="D59" s="11">
        <f>+D60+D61</f>
        <v>212000</v>
      </c>
      <c r="E59" s="11">
        <f>+E60+E61</f>
        <v>192000</v>
      </c>
      <c r="F59" s="11">
        <f>G59+H59</f>
        <v>335164</v>
      </c>
      <c r="G59" s="11">
        <f>+G60+G61</f>
        <v>111797</v>
      </c>
      <c r="H59" s="11">
        <f>+H60+H61</f>
        <v>223367</v>
      </c>
      <c r="I59" s="11">
        <f>+I60+I61</f>
        <v>158237</v>
      </c>
      <c r="J59" s="11">
        <f>+J60+J61</f>
        <v>6530</v>
      </c>
      <c r="K59" s="11">
        <f>F59-I59-J59</f>
        <v>170397</v>
      </c>
    </row>
    <row r="60" spans="1:11" s="6" customFormat="1" x14ac:dyDescent="0.3">
      <c r="A60" s="10" t="s">
        <v>164</v>
      </c>
      <c r="B60" s="10" t="s">
        <v>165</v>
      </c>
      <c r="C60" s="10" t="s">
        <v>166</v>
      </c>
      <c r="D60" s="11">
        <v>182000</v>
      </c>
      <c r="E60" s="11">
        <v>162000</v>
      </c>
      <c r="F60" s="11">
        <f>G60+H60</f>
        <v>274579</v>
      </c>
      <c r="G60" s="11">
        <v>70884</v>
      </c>
      <c r="H60" s="11">
        <v>203695</v>
      </c>
      <c r="I60" s="11">
        <v>136362</v>
      </c>
      <c r="J60" s="11">
        <v>6514</v>
      </c>
      <c r="K60" s="11">
        <f>F60-I60-J60</f>
        <v>131703</v>
      </c>
    </row>
    <row r="61" spans="1:11" s="6" customFormat="1" x14ac:dyDescent="0.3">
      <c r="A61" s="10" t="s">
        <v>167</v>
      </c>
      <c r="B61" s="10" t="s">
        <v>168</v>
      </c>
      <c r="C61" s="10" t="s">
        <v>169</v>
      </c>
      <c r="D61" s="11">
        <v>30000</v>
      </c>
      <c r="E61" s="11">
        <v>30000</v>
      </c>
      <c r="F61" s="11">
        <f>G61+H61</f>
        <v>60585</v>
      </c>
      <c r="G61" s="11">
        <v>40913</v>
      </c>
      <c r="H61" s="11">
        <v>19672</v>
      </c>
      <c r="I61" s="11">
        <v>21875</v>
      </c>
      <c r="J61" s="11">
        <v>16</v>
      </c>
      <c r="K61" s="11">
        <f>F61-I61-J61</f>
        <v>38694</v>
      </c>
    </row>
    <row r="62" spans="1:11" s="6" customFormat="1" ht="31.8" x14ac:dyDescent="0.3">
      <c r="A62" s="10" t="s">
        <v>170</v>
      </c>
      <c r="B62" s="10" t="s">
        <v>171</v>
      </c>
      <c r="C62" s="10" t="s">
        <v>172</v>
      </c>
      <c r="D62" s="11">
        <v>-106500</v>
      </c>
      <c r="E62" s="11">
        <v>-106500</v>
      </c>
      <c r="F62" s="11">
        <f>G62+H62</f>
        <v>-30257</v>
      </c>
      <c r="G62" s="11">
        <v>0</v>
      </c>
      <c r="H62" s="11">
        <v>-30257</v>
      </c>
      <c r="I62" s="11">
        <v>-30257</v>
      </c>
      <c r="J62" s="11">
        <v>0</v>
      </c>
      <c r="K62" s="11">
        <f>F62-I62-J62</f>
        <v>0</v>
      </c>
    </row>
    <row r="63" spans="1:11" s="6" customFormat="1" x14ac:dyDescent="0.3">
      <c r="A63" s="10" t="s">
        <v>173</v>
      </c>
      <c r="B63" s="10" t="s">
        <v>174</v>
      </c>
      <c r="C63" s="10" t="s">
        <v>175</v>
      </c>
      <c r="D63" s="11">
        <v>106500</v>
      </c>
      <c r="E63" s="11">
        <v>106500</v>
      </c>
      <c r="F63" s="11">
        <f>G63+H63</f>
        <v>30257</v>
      </c>
      <c r="G63" s="11">
        <v>0</v>
      </c>
      <c r="H63" s="11">
        <v>30257</v>
      </c>
      <c r="I63" s="11">
        <v>30257</v>
      </c>
      <c r="J63" s="11">
        <v>0</v>
      </c>
      <c r="K63" s="11">
        <f>F63-I63-J63</f>
        <v>0</v>
      </c>
    </row>
    <row r="64" spans="1:11" s="6" customFormat="1" x14ac:dyDescent="0.3">
      <c r="A64" s="10" t="s">
        <v>176</v>
      </c>
      <c r="B64" s="10" t="s">
        <v>177</v>
      </c>
      <c r="C64" s="10" t="s">
        <v>178</v>
      </c>
      <c r="D64" s="11">
        <f>D65</f>
        <v>0</v>
      </c>
      <c r="E64" s="11">
        <f>E65</f>
        <v>0</v>
      </c>
      <c r="F64" s="11">
        <f>G64+H64</f>
        <v>125866</v>
      </c>
      <c r="G64" s="11">
        <f>G65</f>
        <v>0</v>
      </c>
      <c r="H64" s="11">
        <f>H65</f>
        <v>125866</v>
      </c>
      <c r="I64" s="11">
        <f>I65</f>
        <v>125866</v>
      </c>
      <c r="J64" s="11">
        <f>J65</f>
        <v>0</v>
      </c>
      <c r="K64" s="11">
        <f>F64-I64-J64</f>
        <v>0</v>
      </c>
    </row>
    <row r="65" spans="1:12" s="6" customFormat="1" ht="31.8" x14ac:dyDescent="0.3">
      <c r="A65" s="10" t="s">
        <v>179</v>
      </c>
      <c r="B65" s="10" t="s">
        <v>180</v>
      </c>
      <c r="C65" s="10" t="s">
        <v>181</v>
      </c>
      <c r="D65" s="11">
        <f>+D66</f>
        <v>0</v>
      </c>
      <c r="E65" s="11">
        <f>+E66</f>
        <v>0</v>
      </c>
      <c r="F65" s="11">
        <f>G65+H65</f>
        <v>125866</v>
      </c>
      <c r="G65" s="11">
        <f>+G66</f>
        <v>0</v>
      </c>
      <c r="H65" s="11">
        <f>+H66</f>
        <v>125866</v>
      </c>
      <c r="I65" s="11">
        <f>+I66</f>
        <v>125866</v>
      </c>
      <c r="J65" s="11">
        <f>+J66</f>
        <v>0</v>
      </c>
      <c r="K65" s="11">
        <f>F65-I65-J65</f>
        <v>0</v>
      </c>
    </row>
    <row r="66" spans="1:12" s="6" customFormat="1" ht="21.6" x14ac:dyDescent="0.3">
      <c r="A66" s="10" t="s">
        <v>182</v>
      </c>
      <c r="B66" s="10" t="s">
        <v>183</v>
      </c>
      <c r="C66" s="10" t="s">
        <v>184</v>
      </c>
      <c r="D66" s="11">
        <v>0</v>
      </c>
      <c r="E66" s="11">
        <v>0</v>
      </c>
      <c r="F66" s="11">
        <f>G66+H66</f>
        <v>125866</v>
      </c>
      <c r="G66" s="11">
        <v>0</v>
      </c>
      <c r="H66" s="11">
        <v>125866</v>
      </c>
      <c r="I66" s="11">
        <v>125866</v>
      </c>
      <c r="J66" s="11">
        <v>0</v>
      </c>
      <c r="K66" s="11">
        <f>F66-I66-J66</f>
        <v>0</v>
      </c>
    </row>
    <row r="67" spans="1:12" s="6" customFormat="1" x14ac:dyDescent="0.3">
      <c r="A67" s="10" t="s">
        <v>185</v>
      </c>
      <c r="B67" s="10" t="s">
        <v>186</v>
      </c>
      <c r="C67" s="10" t="s">
        <v>187</v>
      </c>
      <c r="D67" s="11">
        <f>D68</f>
        <v>273000</v>
      </c>
      <c r="E67" s="11">
        <f>E68</f>
        <v>257000</v>
      </c>
      <c r="F67" s="11">
        <f>G67+H67</f>
        <v>173315</v>
      </c>
      <c r="G67" s="11">
        <f>G68</f>
        <v>0</v>
      </c>
      <c r="H67" s="11">
        <f>H68</f>
        <v>173315</v>
      </c>
      <c r="I67" s="11">
        <f>I68</f>
        <v>173315</v>
      </c>
      <c r="J67" s="11">
        <f>J68</f>
        <v>0</v>
      </c>
      <c r="K67" s="11">
        <f>F67-I67-J67</f>
        <v>0</v>
      </c>
    </row>
    <row r="68" spans="1:12" s="6" customFormat="1" ht="21.6" x14ac:dyDescent="0.3">
      <c r="A68" s="10" t="s">
        <v>188</v>
      </c>
      <c r="B68" s="10" t="s">
        <v>189</v>
      </c>
      <c r="C68" s="10" t="s">
        <v>190</v>
      </c>
      <c r="D68" s="11">
        <f>D69+D73</f>
        <v>273000</v>
      </c>
      <c r="E68" s="11">
        <f>E69+E73</f>
        <v>257000</v>
      </c>
      <c r="F68" s="11">
        <f>G68+H68</f>
        <v>173315</v>
      </c>
      <c r="G68" s="11">
        <f>G69+G73</f>
        <v>0</v>
      </c>
      <c r="H68" s="11">
        <f>H69+H73</f>
        <v>173315</v>
      </c>
      <c r="I68" s="11">
        <f>I69+I73</f>
        <v>173315</v>
      </c>
      <c r="J68" s="11">
        <f>J69+J73</f>
        <v>0</v>
      </c>
      <c r="K68" s="11">
        <f>F68-I68-J68</f>
        <v>0</v>
      </c>
    </row>
    <row r="69" spans="1:12" s="6" customFormat="1" ht="82.8" x14ac:dyDescent="0.3">
      <c r="A69" s="10" t="s">
        <v>191</v>
      </c>
      <c r="B69" s="10" t="s">
        <v>192</v>
      </c>
      <c r="C69" s="10" t="s">
        <v>193</v>
      </c>
      <c r="D69" s="11">
        <f>+D70+D71+D72</f>
        <v>173000</v>
      </c>
      <c r="E69" s="11">
        <f>+E70+E71+E72</f>
        <v>157000</v>
      </c>
      <c r="F69" s="11">
        <f>G69+H69</f>
        <v>150535</v>
      </c>
      <c r="G69" s="11">
        <f>+G70+G71+G72</f>
        <v>0</v>
      </c>
      <c r="H69" s="11">
        <f>+H70+H71+H72</f>
        <v>150535</v>
      </c>
      <c r="I69" s="11">
        <f>+I70+I71+I72</f>
        <v>150535</v>
      </c>
      <c r="J69" s="11">
        <f>+J70+J71+J72</f>
        <v>0</v>
      </c>
      <c r="K69" s="11">
        <f>F69-I69-J69</f>
        <v>0</v>
      </c>
    </row>
    <row r="70" spans="1:12" s="6" customFormat="1" ht="31.8" x14ac:dyDescent="0.3">
      <c r="A70" s="10" t="s">
        <v>194</v>
      </c>
      <c r="B70" s="10" t="s">
        <v>195</v>
      </c>
      <c r="C70" s="10" t="s">
        <v>196</v>
      </c>
      <c r="D70" s="11">
        <v>30000</v>
      </c>
      <c r="E70" s="11">
        <v>30000</v>
      </c>
      <c r="F70" s="11">
        <f>G70+H70</f>
        <v>47580</v>
      </c>
      <c r="G70" s="11">
        <v>0</v>
      </c>
      <c r="H70" s="11">
        <v>47580</v>
      </c>
      <c r="I70" s="11">
        <v>47580</v>
      </c>
      <c r="J70" s="11">
        <v>0</v>
      </c>
      <c r="K70" s="11">
        <f>F70-I70-J70</f>
        <v>0</v>
      </c>
    </row>
    <row r="71" spans="1:12" s="6" customFormat="1" ht="21.6" x14ac:dyDescent="0.3">
      <c r="A71" s="10" t="s">
        <v>197</v>
      </c>
      <c r="B71" s="10" t="s">
        <v>198</v>
      </c>
      <c r="C71" s="10" t="s">
        <v>199</v>
      </c>
      <c r="D71" s="11">
        <v>65000</v>
      </c>
      <c r="E71" s="11">
        <v>49000</v>
      </c>
      <c r="F71" s="11">
        <f>G71+H71</f>
        <v>33690</v>
      </c>
      <c r="G71" s="11">
        <v>0</v>
      </c>
      <c r="H71" s="11">
        <v>33690</v>
      </c>
      <c r="I71" s="11">
        <v>33690</v>
      </c>
      <c r="J71" s="11">
        <v>0</v>
      </c>
      <c r="K71" s="11">
        <f>F71-I71-J71</f>
        <v>0</v>
      </c>
    </row>
    <row r="72" spans="1:12" s="6" customFormat="1" x14ac:dyDescent="0.3">
      <c r="A72" s="10" t="s">
        <v>200</v>
      </c>
      <c r="B72" s="10" t="s">
        <v>201</v>
      </c>
      <c r="C72" s="10" t="s">
        <v>202</v>
      </c>
      <c r="D72" s="11">
        <v>78000</v>
      </c>
      <c r="E72" s="11">
        <v>78000</v>
      </c>
      <c r="F72" s="11">
        <f>G72+H72</f>
        <v>69265</v>
      </c>
      <c r="G72" s="11">
        <v>0</v>
      </c>
      <c r="H72" s="11">
        <v>69265</v>
      </c>
      <c r="I72" s="11">
        <v>69265</v>
      </c>
      <c r="J72" s="11">
        <v>0</v>
      </c>
      <c r="K72" s="11">
        <f>F72-I72-J72</f>
        <v>0</v>
      </c>
    </row>
    <row r="73" spans="1:12" s="6" customFormat="1" ht="31.8" x14ac:dyDescent="0.3">
      <c r="A73" s="10" t="s">
        <v>203</v>
      </c>
      <c r="B73" s="10" t="s">
        <v>204</v>
      </c>
      <c r="C73" s="10" t="s">
        <v>205</v>
      </c>
      <c r="D73" s="11">
        <f>+D74</f>
        <v>100000</v>
      </c>
      <c r="E73" s="11">
        <f>+E74</f>
        <v>100000</v>
      </c>
      <c r="F73" s="11">
        <f>G73+H73</f>
        <v>22780</v>
      </c>
      <c r="G73" s="11">
        <f>+G74</f>
        <v>0</v>
      </c>
      <c r="H73" s="11">
        <f>+H74</f>
        <v>22780</v>
      </c>
      <c r="I73" s="11">
        <f>+I74</f>
        <v>22780</v>
      </c>
      <c r="J73" s="11">
        <f>+J74</f>
        <v>0</v>
      </c>
      <c r="K73" s="11">
        <f>F73-I73-J73</f>
        <v>0</v>
      </c>
    </row>
    <row r="74" spans="1:12" s="6" customFormat="1" ht="31.8" x14ac:dyDescent="0.3">
      <c r="A74" s="10" t="s">
        <v>206</v>
      </c>
      <c r="B74" s="10" t="s">
        <v>207</v>
      </c>
      <c r="C74" s="10" t="s">
        <v>208</v>
      </c>
      <c r="D74" s="11">
        <v>100000</v>
      </c>
      <c r="E74" s="11">
        <v>100000</v>
      </c>
      <c r="F74" s="11">
        <f>G74+H74</f>
        <v>22780</v>
      </c>
      <c r="G74" s="11">
        <v>0</v>
      </c>
      <c r="H74" s="11">
        <v>22780</v>
      </c>
      <c r="I74" s="11">
        <v>22780</v>
      </c>
      <c r="J74" s="11">
        <v>0</v>
      </c>
      <c r="K74" s="11">
        <f>F74-I74-J74</f>
        <v>0</v>
      </c>
    </row>
    <row r="75" spans="1:12" s="6" customFormat="1" x14ac:dyDescent="0.3">
      <c r="A75" s="8"/>
      <c r="B75" s="8"/>
      <c r="C75" s="8"/>
      <c r="D75" s="9"/>
      <c r="E75" s="9"/>
      <c r="F75" s="9"/>
      <c r="G75" s="9"/>
      <c r="H75" s="9"/>
      <c r="I75" s="9"/>
      <c r="J75" s="9"/>
      <c r="K75" s="9"/>
    </row>
    <row r="76" spans="1:12" x14ac:dyDescent="0.3">
      <c r="A76" s="13" t="s">
        <v>209</v>
      </c>
      <c r="B76" s="13"/>
      <c r="C76" s="13"/>
      <c r="D76" s="13"/>
      <c r="E76" s="13" t="s">
        <v>211</v>
      </c>
      <c r="F76" s="13"/>
      <c r="G76" s="13"/>
      <c r="H76" s="13"/>
      <c r="I76" s="13" t="s">
        <v>212</v>
      </c>
      <c r="J76" s="13"/>
      <c r="K76" s="13"/>
      <c r="L76" s="13"/>
    </row>
    <row r="77" spans="1:12" x14ac:dyDescent="0.3">
      <c r="A77" s="3" t="s">
        <v>210</v>
      </c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</row>
    <row r="151" spans="1:20" x14ac:dyDescent="0.3">
      <c r="A151" s="12"/>
      <c r="B151" s="12"/>
      <c r="C151" s="12"/>
      <c r="D151" s="12"/>
      <c r="I151" s="12"/>
      <c r="J151" s="12"/>
      <c r="K151" s="12"/>
      <c r="L151" s="12"/>
      <c r="Q151" s="12"/>
      <c r="R151" s="12"/>
      <c r="S151" s="12"/>
      <c r="T151" s="12"/>
    </row>
  </sheetData>
  <mergeCells count="23">
    <mergeCell ref="A76:D76"/>
    <mergeCell ref="A77:D77"/>
    <mergeCell ref="E76:H76"/>
    <mergeCell ref="E77:H77"/>
    <mergeCell ref="I76:L76"/>
    <mergeCell ref="I77:L7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1"/>
  <sheetViews>
    <sheetView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213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214</v>
      </c>
      <c r="C12" s="10" t="s">
        <v>22</v>
      </c>
      <c r="D12" s="11">
        <f>D13+D63</f>
        <v>4763600</v>
      </c>
      <c r="E12" s="11">
        <f>E13+E63</f>
        <v>3808200</v>
      </c>
      <c r="F12" s="11">
        <f>G12+H12</f>
        <v>5449203</v>
      </c>
      <c r="G12" s="11">
        <f>G13+G63</f>
        <v>1970157</v>
      </c>
      <c r="H12" s="11">
        <f>H13+H63</f>
        <v>3479046</v>
      </c>
      <c r="I12" s="11">
        <f>I13+I63</f>
        <v>3233562</v>
      </c>
      <c r="J12" s="11">
        <f>J13+J63</f>
        <v>92135</v>
      </c>
      <c r="K12" s="11">
        <f>F12-I12-J12</f>
        <v>2123506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D14+D46</f>
        <v>4568600</v>
      </c>
      <c r="E13" s="11">
        <f>E14+E46</f>
        <v>3629200</v>
      </c>
      <c r="F13" s="11">
        <f>G13+H13</f>
        <v>5345153</v>
      </c>
      <c r="G13" s="11">
        <f>G14+G46</f>
        <v>1970157</v>
      </c>
      <c r="H13" s="11">
        <f>H14+H46</f>
        <v>3374996</v>
      </c>
      <c r="I13" s="11">
        <f>I14+I46</f>
        <v>3129512</v>
      </c>
      <c r="J13" s="11">
        <f>J14+J46</f>
        <v>92135</v>
      </c>
      <c r="K13" s="11">
        <f>F13-I13-J13</f>
        <v>2123506</v>
      </c>
    </row>
    <row r="14" spans="1:11" s="6" customFormat="1" x14ac:dyDescent="0.3">
      <c r="A14" s="10" t="s">
        <v>26</v>
      </c>
      <c r="B14" s="10" t="s">
        <v>30</v>
      </c>
      <c r="C14" s="10" t="s">
        <v>31</v>
      </c>
      <c r="D14" s="11">
        <f>D15+D23+D33+D43</f>
        <v>4311000</v>
      </c>
      <c r="E14" s="11">
        <f>E15+E23+E33+E43</f>
        <v>3395000</v>
      </c>
      <c r="F14" s="11">
        <f>G14+H14</f>
        <v>4141814</v>
      </c>
      <c r="G14" s="11">
        <f>G15+G23+G33+G43</f>
        <v>1100265</v>
      </c>
      <c r="H14" s="11">
        <f>H15+H23+H33+H43</f>
        <v>3041549</v>
      </c>
      <c r="I14" s="11">
        <f>I15+I23+I33+I43</f>
        <v>2897574</v>
      </c>
      <c r="J14" s="11">
        <f>J15+J23+J33+J43</f>
        <v>30277</v>
      </c>
      <c r="K14" s="11">
        <f>F14-I14-J14</f>
        <v>1213963</v>
      </c>
    </row>
    <row r="15" spans="1:11" s="6" customFormat="1" ht="21.6" x14ac:dyDescent="0.3">
      <c r="A15" s="10" t="s">
        <v>29</v>
      </c>
      <c r="B15" s="10" t="s">
        <v>33</v>
      </c>
      <c r="C15" s="10" t="s">
        <v>34</v>
      </c>
      <c r="D15" s="11">
        <f>+D16</f>
        <v>661000</v>
      </c>
      <c r="E15" s="11">
        <f>+E16</f>
        <v>521000</v>
      </c>
      <c r="F15" s="11">
        <f>G15+H15</f>
        <v>430990</v>
      </c>
      <c r="G15" s="11">
        <f>+G16</f>
        <v>0</v>
      </c>
      <c r="H15" s="11">
        <f>+H16</f>
        <v>430990</v>
      </c>
      <c r="I15" s="11">
        <f>+I16</f>
        <v>430990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215</v>
      </c>
      <c r="B16" s="10" t="s">
        <v>36</v>
      </c>
      <c r="C16" s="10" t="s">
        <v>37</v>
      </c>
      <c r="D16" s="11">
        <f>D17+D19</f>
        <v>661000</v>
      </c>
      <c r="E16" s="11">
        <f>E17+E19</f>
        <v>521000</v>
      </c>
      <c r="F16" s="11">
        <f>G16+H16</f>
        <v>430990</v>
      </c>
      <c r="G16" s="11">
        <f>G17+G19</f>
        <v>0</v>
      </c>
      <c r="H16" s="11">
        <f>H17+H19</f>
        <v>430990</v>
      </c>
      <c r="I16" s="11">
        <f>I17+I19</f>
        <v>430990</v>
      </c>
      <c r="J16" s="11">
        <f>J17+J19</f>
        <v>0</v>
      </c>
      <c r="K16" s="11">
        <f>F16-I16-J16</f>
        <v>0</v>
      </c>
    </row>
    <row r="17" spans="1:11" s="6" customFormat="1" x14ac:dyDescent="0.3">
      <c r="A17" s="10" t="s">
        <v>35</v>
      </c>
      <c r="B17" s="10" t="s">
        <v>39</v>
      </c>
      <c r="C17" s="10" t="s">
        <v>40</v>
      </c>
      <c r="D17" s="11">
        <f>+D18</f>
        <v>0</v>
      </c>
      <c r="E17" s="11">
        <f>+E18</f>
        <v>0</v>
      </c>
      <c r="F17" s="11">
        <f>G17+H17</f>
        <v>8751</v>
      </c>
      <c r="G17" s="11">
        <f>+G18</f>
        <v>0</v>
      </c>
      <c r="H17" s="11">
        <f>+H18</f>
        <v>8751</v>
      </c>
      <c r="I17" s="11">
        <f>+I18</f>
        <v>8751</v>
      </c>
      <c r="J17" s="11">
        <f>+J18</f>
        <v>0</v>
      </c>
      <c r="K17" s="11">
        <f>F17-I17-J17</f>
        <v>0</v>
      </c>
    </row>
    <row r="18" spans="1:11" s="6" customFormat="1" ht="21.6" x14ac:dyDescent="0.3">
      <c r="A18" s="10" t="s">
        <v>216</v>
      </c>
      <c r="B18" s="10" t="s">
        <v>42</v>
      </c>
      <c r="C18" s="10" t="s">
        <v>43</v>
      </c>
      <c r="D18" s="11">
        <v>0</v>
      </c>
      <c r="E18" s="11">
        <v>0</v>
      </c>
      <c r="F18" s="11">
        <f>G18+H18</f>
        <v>8751</v>
      </c>
      <c r="G18" s="11">
        <v>0</v>
      </c>
      <c r="H18" s="11">
        <v>8751</v>
      </c>
      <c r="I18" s="11">
        <v>8751</v>
      </c>
      <c r="J18" s="11">
        <v>0</v>
      </c>
      <c r="K18" s="11">
        <f>F18-I18-J18</f>
        <v>0</v>
      </c>
    </row>
    <row r="19" spans="1:11" s="6" customFormat="1" ht="21.6" x14ac:dyDescent="0.3">
      <c r="A19" s="10" t="s">
        <v>41</v>
      </c>
      <c r="B19" s="10" t="s">
        <v>45</v>
      </c>
      <c r="C19" s="10" t="s">
        <v>46</v>
      </c>
      <c r="D19" s="11">
        <f>D20+D21+D22</f>
        <v>661000</v>
      </c>
      <c r="E19" s="11">
        <f>E20+E21+E22</f>
        <v>521000</v>
      </c>
      <c r="F19" s="11">
        <f>G19+H19</f>
        <v>422239</v>
      </c>
      <c r="G19" s="11">
        <f>G20+G21+G22</f>
        <v>0</v>
      </c>
      <c r="H19" s="11">
        <f>H20+H21+H22</f>
        <v>422239</v>
      </c>
      <c r="I19" s="11">
        <f>I20+I21+I22</f>
        <v>422239</v>
      </c>
      <c r="J19" s="11">
        <f>J20+J21+J22</f>
        <v>0</v>
      </c>
      <c r="K19" s="11">
        <f>F19-I19-J19</f>
        <v>0</v>
      </c>
    </row>
    <row r="20" spans="1:11" s="6" customFormat="1" x14ac:dyDescent="0.3">
      <c r="A20" s="10" t="s">
        <v>44</v>
      </c>
      <c r="B20" s="10" t="s">
        <v>48</v>
      </c>
      <c r="C20" s="10" t="s">
        <v>49</v>
      </c>
      <c r="D20" s="11">
        <v>349000</v>
      </c>
      <c r="E20" s="11">
        <v>262000</v>
      </c>
      <c r="F20" s="11">
        <f>G20+H20</f>
        <v>187788</v>
      </c>
      <c r="G20" s="11">
        <v>0</v>
      </c>
      <c r="H20" s="11">
        <v>187788</v>
      </c>
      <c r="I20" s="11">
        <v>187788</v>
      </c>
      <c r="J20" s="11">
        <v>0</v>
      </c>
      <c r="K20" s="11">
        <f>F20-I20-J20</f>
        <v>0</v>
      </c>
    </row>
    <row r="21" spans="1:11" s="6" customFormat="1" ht="21.6" x14ac:dyDescent="0.3">
      <c r="A21" s="10" t="s">
        <v>47</v>
      </c>
      <c r="B21" s="10" t="s">
        <v>51</v>
      </c>
      <c r="C21" s="10" t="s">
        <v>52</v>
      </c>
      <c r="D21" s="11">
        <v>212000</v>
      </c>
      <c r="E21" s="11">
        <v>159000</v>
      </c>
      <c r="F21" s="11">
        <f>G21+H21</f>
        <v>154601</v>
      </c>
      <c r="G21" s="11">
        <v>0</v>
      </c>
      <c r="H21" s="11">
        <v>154601</v>
      </c>
      <c r="I21" s="11">
        <v>154601</v>
      </c>
      <c r="J21" s="11">
        <v>0</v>
      </c>
      <c r="K21" s="11">
        <f>F21-I21-J21</f>
        <v>0</v>
      </c>
    </row>
    <row r="22" spans="1:11" s="6" customFormat="1" ht="21.6" x14ac:dyDescent="0.3">
      <c r="A22" s="10" t="s">
        <v>50</v>
      </c>
      <c r="B22" s="10" t="s">
        <v>54</v>
      </c>
      <c r="C22" s="10" t="s">
        <v>55</v>
      </c>
      <c r="D22" s="11">
        <v>100000</v>
      </c>
      <c r="E22" s="11">
        <v>100000</v>
      </c>
      <c r="F22" s="11">
        <f>G22+H22</f>
        <v>79850</v>
      </c>
      <c r="G22" s="11">
        <v>0</v>
      </c>
      <c r="H22" s="11">
        <v>79850</v>
      </c>
      <c r="I22" s="11">
        <v>79850</v>
      </c>
      <c r="J22" s="11">
        <v>0</v>
      </c>
      <c r="K22" s="11">
        <f>F22-I22-J22</f>
        <v>0</v>
      </c>
    </row>
    <row r="23" spans="1:11" s="6" customFormat="1" x14ac:dyDescent="0.3">
      <c r="A23" s="10" t="s">
        <v>217</v>
      </c>
      <c r="B23" s="10" t="s">
        <v>57</v>
      </c>
      <c r="C23" s="10" t="s">
        <v>58</v>
      </c>
      <c r="D23" s="11">
        <f>D24</f>
        <v>266000</v>
      </c>
      <c r="E23" s="11">
        <f>E24</f>
        <v>266000</v>
      </c>
      <c r="F23" s="11">
        <f>G23+H23</f>
        <v>1193815</v>
      </c>
      <c r="G23" s="11">
        <f>G24</f>
        <v>883019</v>
      </c>
      <c r="H23" s="11">
        <f>H24</f>
        <v>310796</v>
      </c>
      <c r="I23" s="11">
        <f>I24</f>
        <v>225424</v>
      </c>
      <c r="J23" s="11">
        <f>J24</f>
        <v>18772</v>
      </c>
      <c r="K23" s="11">
        <f>F23-I23-J23</f>
        <v>949619</v>
      </c>
    </row>
    <row r="24" spans="1:11" s="6" customFormat="1" ht="21.6" x14ac:dyDescent="0.3">
      <c r="A24" s="10" t="s">
        <v>56</v>
      </c>
      <c r="B24" s="10" t="s">
        <v>60</v>
      </c>
      <c r="C24" s="10" t="s">
        <v>61</v>
      </c>
      <c r="D24" s="11">
        <f>D25+D28+D32</f>
        <v>266000</v>
      </c>
      <c r="E24" s="11">
        <f>E25+E28+E32</f>
        <v>266000</v>
      </c>
      <c r="F24" s="11">
        <f>G24+H24</f>
        <v>1193815</v>
      </c>
      <c r="G24" s="11">
        <f>G25+G28+G32</f>
        <v>883019</v>
      </c>
      <c r="H24" s="11">
        <f>H25+H28+H32</f>
        <v>310796</v>
      </c>
      <c r="I24" s="11">
        <f>I25+I28+I32</f>
        <v>225424</v>
      </c>
      <c r="J24" s="11">
        <f>J25+J28+J32</f>
        <v>18772</v>
      </c>
      <c r="K24" s="11">
        <f>F24-I24-J24</f>
        <v>949619</v>
      </c>
    </row>
    <row r="25" spans="1:11" s="6" customFormat="1" ht="21.6" x14ac:dyDescent="0.3">
      <c r="A25" s="10" t="s">
        <v>59</v>
      </c>
      <c r="B25" s="10" t="s">
        <v>63</v>
      </c>
      <c r="C25" s="10" t="s">
        <v>64</v>
      </c>
      <c r="D25" s="11">
        <f>D26+D27</f>
        <v>60000</v>
      </c>
      <c r="E25" s="11">
        <f>E26+E27</f>
        <v>60000</v>
      </c>
      <c r="F25" s="11">
        <f>G25+H25</f>
        <v>116371</v>
      </c>
      <c r="G25" s="11">
        <f>G26+G27</f>
        <v>66279</v>
      </c>
      <c r="H25" s="11">
        <f>H26+H27</f>
        <v>50092</v>
      </c>
      <c r="I25" s="11">
        <f>I26+I27</f>
        <v>32130</v>
      </c>
      <c r="J25" s="11">
        <f>J26+J27</f>
        <v>3321</v>
      </c>
      <c r="K25" s="11">
        <f>F25-I25-J25</f>
        <v>80920</v>
      </c>
    </row>
    <row r="26" spans="1:11" s="6" customFormat="1" x14ac:dyDescent="0.3">
      <c r="A26" s="10" t="s">
        <v>62</v>
      </c>
      <c r="B26" s="10" t="s">
        <v>66</v>
      </c>
      <c r="C26" s="10" t="s">
        <v>67</v>
      </c>
      <c r="D26" s="11">
        <v>40000</v>
      </c>
      <c r="E26" s="11">
        <v>40000</v>
      </c>
      <c r="F26" s="11">
        <f>G26+H26</f>
        <v>87464</v>
      </c>
      <c r="G26" s="11">
        <v>50306</v>
      </c>
      <c r="H26" s="11">
        <v>37158</v>
      </c>
      <c r="I26" s="11">
        <v>29046</v>
      </c>
      <c r="J26" s="11">
        <v>2675</v>
      </c>
      <c r="K26" s="11">
        <f>F26-I26-J26</f>
        <v>55743</v>
      </c>
    </row>
    <row r="27" spans="1:11" s="6" customFormat="1" x14ac:dyDescent="0.3">
      <c r="A27" s="10" t="s">
        <v>65</v>
      </c>
      <c r="B27" s="10" t="s">
        <v>69</v>
      </c>
      <c r="C27" s="10" t="s">
        <v>70</v>
      </c>
      <c r="D27" s="11">
        <v>20000</v>
      </c>
      <c r="E27" s="11">
        <v>20000</v>
      </c>
      <c r="F27" s="11">
        <f>G27+H27</f>
        <v>28907</v>
      </c>
      <c r="G27" s="11">
        <v>15973</v>
      </c>
      <c r="H27" s="11">
        <v>12934</v>
      </c>
      <c r="I27" s="11">
        <v>3084</v>
      </c>
      <c r="J27" s="11">
        <v>646</v>
      </c>
      <c r="K27" s="11">
        <f>F27-I27-J27</f>
        <v>25177</v>
      </c>
    </row>
    <row r="28" spans="1:11" s="6" customFormat="1" ht="21.6" x14ac:dyDescent="0.3">
      <c r="A28" s="10" t="s">
        <v>68</v>
      </c>
      <c r="B28" s="10" t="s">
        <v>72</v>
      </c>
      <c r="C28" s="10" t="s">
        <v>73</v>
      </c>
      <c r="D28" s="11">
        <f>D29+D30+D31</f>
        <v>201000</v>
      </c>
      <c r="E28" s="11">
        <f>E29+E30+E31</f>
        <v>201000</v>
      </c>
      <c r="F28" s="11">
        <f>G28+H28</f>
        <v>1073573</v>
      </c>
      <c r="G28" s="11">
        <f>G29+G30+G31</f>
        <v>816740</v>
      </c>
      <c r="H28" s="11">
        <f>H29+H30+H31</f>
        <v>256833</v>
      </c>
      <c r="I28" s="11">
        <f>I29+I30+I31</f>
        <v>189423</v>
      </c>
      <c r="J28" s="11">
        <f>J29+J30+J31</f>
        <v>15451</v>
      </c>
      <c r="K28" s="11">
        <f>F28-I28-J28</f>
        <v>868699</v>
      </c>
    </row>
    <row r="29" spans="1:11" s="6" customFormat="1" x14ac:dyDescent="0.3">
      <c r="A29" s="10" t="s">
        <v>71</v>
      </c>
      <c r="B29" s="10" t="s">
        <v>75</v>
      </c>
      <c r="C29" s="10" t="s">
        <v>76</v>
      </c>
      <c r="D29" s="11">
        <v>70000</v>
      </c>
      <c r="E29" s="11">
        <v>70000</v>
      </c>
      <c r="F29" s="11">
        <f>G29+H29</f>
        <v>230660</v>
      </c>
      <c r="G29" s="11">
        <v>161627</v>
      </c>
      <c r="H29" s="11">
        <v>69033</v>
      </c>
      <c r="I29" s="11">
        <v>73516</v>
      </c>
      <c r="J29" s="11">
        <v>5176</v>
      </c>
      <c r="K29" s="11">
        <f>F29-I29-J29</f>
        <v>151968</v>
      </c>
    </row>
    <row r="30" spans="1:11" s="6" customFormat="1" x14ac:dyDescent="0.3">
      <c r="A30" s="10" t="s">
        <v>74</v>
      </c>
      <c r="B30" s="10" t="s">
        <v>78</v>
      </c>
      <c r="C30" s="10" t="s">
        <v>79</v>
      </c>
      <c r="D30" s="11">
        <v>1000</v>
      </c>
      <c r="E30" s="11">
        <v>1000</v>
      </c>
      <c r="F30" s="11">
        <f>G30+H30</f>
        <v>3610</v>
      </c>
      <c r="G30" s="11">
        <v>536</v>
      </c>
      <c r="H30" s="11">
        <v>3074</v>
      </c>
      <c r="I30" s="11">
        <v>541</v>
      </c>
      <c r="J30" s="11">
        <v>957</v>
      </c>
      <c r="K30" s="11">
        <f>F30-I30-J30</f>
        <v>2112</v>
      </c>
    </row>
    <row r="31" spans="1:11" s="6" customFormat="1" x14ac:dyDescent="0.3">
      <c r="A31" s="10" t="s">
        <v>77</v>
      </c>
      <c r="B31" s="10" t="s">
        <v>81</v>
      </c>
      <c r="C31" s="10" t="s">
        <v>82</v>
      </c>
      <c r="D31" s="11">
        <v>130000</v>
      </c>
      <c r="E31" s="11">
        <v>130000</v>
      </c>
      <c r="F31" s="11">
        <f>G31+H31</f>
        <v>839303</v>
      </c>
      <c r="G31" s="11">
        <v>654577</v>
      </c>
      <c r="H31" s="11">
        <v>184726</v>
      </c>
      <c r="I31" s="11">
        <v>115366</v>
      </c>
      <c r="J31" s="11">
        <v>9318</v>
      </c>
      <c r="K31" s="11">
        <f>F31-I31-J31</f>
        <v>714619</v>
      </c>
    </row>
    <row r="32" spans="1:11" s="6" customFormat="1" x14ac:dyDescent="0.3">
      <c r="A32" s="10" t="s">
        <v>80</v>
      </c>
      <c r="B32" s="10" t="s">
        <v>84</v>
      </c>
      <c r="C32" s="10" t="s">
        <v>85</v>
      </c>
      <c r="D32" s="11">
        <v>5000</v>
      </c>
      <c r="E32" s="11">
        <v>5000</v>
      </c>
      <c r="F32" s="11">
        <f>G32+H32</f>
        <v>3871</v>
      </c>
      <c r="G32" s="11">
        <v>0</v>
      </c>
      <c r="H32" s="11">
        <v>3871</v>
      </c>
      <c r="I32" s="11">
        <v>3871</v>
      </c>
      <c r="J32" s="11">
        <v>0</v>
      </c>
      <c r="K32" s="11">
        <f>F32-I32-J32</f>
        <v>0</v>
      </c>
    </row>
    <row r="33" spans="1:11" s="6" customFormat="1" ht="21.6" x14ac:dyDescent="0.3">
      <c r="A33" s="10" t="s">
        <v>218</v>
      </c>
      <c r="B33" s="10" t="s">
        <v>87</v>
      </c>
      <c r="C33" s="10" t="s">
        <v>88</v>
      </c>
      <c r="D33" s="11">
        <f>D34+D38</f>
        <v>3377000</v>
      </c>
      <c r="E33" s="11">
        <f>E34+E38</f>
        <v>2601000</v>
      </c>
      <c r="F33" s="11">
        <f>G33+H33</f>
        <v>2507403</v>
      </c>
      <c r="G33" s="11">
        <f>G34+G38</f>
        <v>216944</v>
      </c>
      <c r="H33" s="11">
        <f>H34+H38</f>
        <v>2290459</v>
      </c>
      <c r="I33" s="11">
        <f>I34+I38</f>
        <v>2231817</v>
      </c>
      <c r="J33" s="11">
        <f>J34+J38</f>
        <v>11505</v>
      </c>
      <c r="K33" s="11">
        <f>F33-I33-J33</f>
        <v>264081</v>
      </c>
    </row>
    <row r="34" spans="1:11" s="6" customFormat="1" ht="21.6" x14ac:dyDescent="0.3">
      <c r="A34" s="10" t="s">
        <v>86</v>
      </c>
      <c r="B34" s="10" t="s">
        <v>90</v>
      </c>
      <c r="C34" s="10" t="s">
        <v>91</v>
      </c>
      <c r="D34" s="11">
        <f>+D35+D36+D37</f>
        <v>3294000</v>
      </c>
      <c r="E34" s="11">
        <f>+E35+E36+E37</f>
        <v>2518000</v>
      </c>
      <c r="F34" s="11">
        <f>G34+H34</f>
        <v>2158000</v>
      </c>
      <c r="G34" s="11">
        <f>+G35+G36+G37</f>
        <v>0</v>
      </c>
      <c r="H34" s="11">
        <f>+H35+H36+H37</f>
        <v>2158000</v>
      </c>
      <c r="I34" s="11">
        <f>+I35+I36+I37</f>
        <v>2158000</v>
      </c>
      <c r="J34" s="11">
        <f>+J35+J36+J37</f>
        <v>0</v>
      </c>
      <c r="K34" s="11">
        <f>F34-I34-J34</f>
        <v>0</v>
      </c>
    </row>
    <row r="35" spans="1:11" s="6" customFormat="1" ht="42" x14ac:dyDescent="0.3">
      <c r="A35" s="10" t="s">
        <v>219</v>
      </c>
      <c r="B35" s="10" t="s">
        <v>93</v>
      </c>
      <c r="C35" s="10" t="s">
        <v>94</v>
      </c>
      <c r="D35" s="11">
        <v>2062000</v>
      </c>
      <c r="E35" s="11">
        <v>1576000</v>
      </c>
      <c r="F35" s="11">
        <f>G35+H35</f>
        <v>1326000</v>
      </c>
      <c r="G35" s="11">
        <v>0</v>
      </c>
      <c r="H35" s="11">
        <v>1326000</v>
      </c>
      <c r="I35" s="11">
        <v>1326000</v>
      </c>
      <c r="J35" s="11">
        <v>0</v>
      </c>
      <c r="K35" s="11">
        <f>F35-I35-J35</f>
        <v>0</v>
      </c>
    </row>
    <row r="36" spans="1:11" s="6" customFormat="1" ht="21.6" x14ac:dyDescent="0.3">
      <c r="A36" s="10" t="s">
        <v>220</v>
      </c>
      <c r="B36" s="10" t="s">
        <v>96</v>
      </c>
      <c r="C36" s="10" t="s">
        <v>97</v>
      </c>
      <c r="D36" s="11">
        <v>40000</v>
      </c>
      <c r="E36" s="11">
        <v>31000</v>
      </c>
      <c r="F36" s="11">
        <f>G36+H36</f>
        <v>21000</v>
      </c>
      <c r="G36" s="11">
        <v>0</v>
      </c>
      <c r="H36" s="11">
        <v>21000</v>
      </c>
      <c r="I36" s="11">
        <v>21000</v>
      </c>
      <c r="J36" s="11">
        <v>0</v>
      </c>
      <c r="K36" s="11">
        <f>F36-I36-J36</f>
        <v>0</v>
      </c>
    </row>
    <row r="37" spans="1:11" s="6" customFormat="1" ht="21.6" x14ac:dyDescent="0.3">
      <c r="A37" s="10" t="s">
        <v>95</v>
      </c>
      <c r="B37" s="10" t="s">
        <v>99</v>
      </c>
      <c r="C37" s="10" t="s">
        <v>100</v>
      </c>
      <c r="D37" s="11">
        <v>1192000</v>
      </c>
      <c r="E37" s="11">
        <v>911000</v>
      </c>
      <c r="F37" s="11">
        <f>G37+H37</f>
        <v>811000</v>
      </c>
      <c r="G37" s="11">
        <v>0</v>
      </c>
      <c r="H37" s="11">
        <v>811000</v>
      </c>
      <c r="I37" s="11">
        <v>811000</v>
      </c>
      <c r="J37" s="11">
        <v>0</v>
      </c>
      <c r="K37" s="11">
        <f>F37-I37-J37</f>
        <v>0</v>
      </c>
    </row>
    <row r="38" spans="1:11" s="6" customFormat="1" ht="31.8" x14ac:dyDescent="0.3">
      <c r="A38" s="10" t="s">
        <v>221</v>
      </c>
      <c r="B38" s="10" t="s">
        <v>102</v>
      </c>
      <c r="C38" s="10" t="s">
        <v>103</v>
      </c>
      <c r="D38" s="11">
        <f>D39+D42</f>
        <v>83000</v>
      </c>
      <c r="E38" s="11">
        <f>E39+E42</f>
        <v>83000</v>
      </c>
      <c r="F38" s="11">
        <f>G38+H38</f>
        <v>349403</v>
      </c>
      <c r="G38" s="11">
        <f>G39+G42</f>
        <v>216944</v>
      </c>
      <c r="H38" s="11">
        <f>H39+H42</f>
        <v>132459</v>
      </c>
      <c r="I38" s="11">
        <f>I39+I42</f>
        <v>73817</v>
      </c>
      <c r="J38" s="11">
        <f>J39+J42</f>
        <v>11505</v>
      </c>
      <c r="K38" s="11">
        <f>F38-I38-J38</f>
        <v>264081</v>
      </c>
    </row>
    <row r="39" spans="1:11" s="6" customFormat="1" ht="21.6" x14ac:dyDescent="0.3">
      <c r="A39" s="10" t="s">
        <v>222</v>
      </c>
      <c r="B39" s="10" t="s">
        <v>105</v>
      </c>
      <c r="C39" s="10" t="s">
        <v>106</v>
      </c>
      <c r="D39" s="11">
        <f>D40+D41</f>
        <v>83000</v>
      </c>
      <c r="E39" s="11">
        <f>E40+E41</f>
        <v>83000</v>
      </c>
      <c r="F39" s="11">
        <f>G39+H39</f>
        <v>349391</v>
      </c>
      <c r="G39" s="11">
        <f>G40+G41</f>
        <v>216944</v>
      </c>
      <c r="H39" s="11">
        <f>H40+H41</f>
        <v>132447</v>
      </c>
      <c r="I39" s="11">
        <f>I40+I41</f>
        <v>73805</v>
      </c>
      <c r="J39" s="11">
        <f>J40+J41</f>
        <v>11505</v>
      </c>
      <c r="K39" s="11">
        <f>F39-I39-J39</f>
        <v>264081</v>
      </c>
    </row>
    <row r="40" spans="1:11" s="6" customFormat="1" ht="21.6" x14ac:dyDescent="0.3">
      <c r="A40" s="10" t="s">
        <v>101</v>
      </c>
      <c r="B40" s="10" t="s">
        <v>108</v>
      </c>
      <c r="C40" s="10" t="s">
        <v>109</v>
      </c>
      <c r="D40" s="11">
        <v>80000</v>
      </c>
      <c r="E40" s="11">
        <v>80000</v>
      </c>
      <c r="F40" s="11">
        <f>G40+H40</f>
        <v>336959</v>
      </c>
      <c r="G40" s="11">
        <v>208939</v>
      </c>
      <c r="H40" s="11">
        <v>128020</v>
      </c>
      <c r="I40" s="11">
        <v>70568</v>
      </c>
      <c r="J40" s="11">
        <v>10882</v>
      </c>
      <c r="K40" s="11">
        <f>F40-I40-J40</f>
        <v>255509</v>
      </c>
    </row>
    <row r="41" spans="1:11" s="6" customFormat="1" ht="21.6" x14ac:dyDescent="0.3">
      <c r="A41" s="10" t="s">
        <v>104</v>
      </c>
      <c r="B41" s="10" t="s">
        <v>111</v>
      </c>
      <c r="C41" s="10" t="s">
        <v>112</v>
      </c>
      <c r="D41" s="11">
        <v>3000</v>
      </c>
      <c r="E41" s="11">
        <v>3000</v>
      </c>
      <c r="F41" s="11">
        <f>G41+H41</f>
        <v>12432</v>
      </c>
      <c r="G41" s="11">
        <v>8005</v>
      </c>
      <c r="H41" s="11">
        <v>4427</v>
      </c>
      <c r="I41" s="11">
        <v>3237</v>
      </c>
      <c r="J41" s="11">
        <v>623</v>
      </c>
      <c r="K41" s="11">
        <f>F41-I41-J41</f>
        <v>8572</v>
      </c>
    </row>
    <row r="42" spans="1:11" s="6" customFormat="1" ht="21.6" x14ac:dyDescent="0.3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12</v>
      </c>
      <c r="G42" s="11">
        <v>0</v>
      </c>
      <c r="H42" s="11">
        <v>12</v>
      </c>
      <c r="I42" s="11">
        <v>12</v>
      </c>
      <c r="J42" s="11">
        <v>0</v>
      </c>
      <c r="K42" s="11">
        <f>F42-I42-J42</f>
        <v>0</v>
      </c>
    </row>
    <row r="43" spans="1:11" s="6" customFormat="1" x14ac:dyDescent="0.3">
      <c r="A43" s="10" t="s">
        <v>113</v>
      </c>
      <c r="B43" s="10" t="s">
        <v>117</v>
      </c>
      <c r="C43" s="10" t="s">
        <v>118</v>
      </c>
      <c r="D43" s="11">
        <f>D44</f>
        <v>7000</v>
      </c>
      <c r="E43" s="11">
        <f>E44</f>
        <v>7000</v>
      </c>
      <c r="F43" s="11">
        <f>G43+H43</f>
        <v>9606</v>
      </c>
      <c r="G43" s="11">
        <f>G44</f>
        <v>302</v>
      </c>
      <c r="H43" s="11">
        <f>H44</f>
        <v>9304</v>
      </c>
      <c r="I43" s="11">
        <f>I44</f>
        <v>9343</v>
      </c>
      <c r="J43" s="11">
        <f>J44</f>
        <v>0</v>
      </c>
      <c r="K43" s="11">
        <f>F43-I43-J43</f>
        <v>263</v>
      </c>
    </row>
    <row r="44" spans="1:11" s="6" customFormat="1" x14ac:dyDescent="0.3">
      <c r="A44" s="10" t="s">
        <v>223</v>
      </c>
      <c r="B44" s="10" t="s">
        <v>120</v>
      </c>
      <c r="C44" s="10" t="s">
        <v>121</v>
      </c>
      <c r="D44" s="11">
        <f>D45</f>
        <v>7000</v>
      </c>
      <c r="E44" s="11">
        <f>E45</f>
        <v>7000</v>
      </c>
      <c r="F44" s="11">
        <f>G44+H44</f>
        <v>9606</v>
      </c>
      <c r="G44" s="11">
        <f>G45</f>
        <v>302</v>
      </c>
      <c r="H44" s="11">
        <f>H45</f>
        <v>9304</v>
      </c>
      <c r="I44" s="11">
        <f>I45</f>
        <v>9343</v>
      </c>
      <c r="J44" s="11">
        <f>J45</f>
        <v>0</v>
      </c>
      <c r="K44" s="11">
        <f>F44-I44-J44</f>
        <v>263</v>
      </c>
    </row>
    <row r="45" spans="1:11" s="6" customFormat="1" x14ac:dyDescent="0.3">
      <c r="A45" s="10" t="s">
        <v>116</v>
      </c>
      <c r="B45" s="10" t="s">
        <v>123</v>
      </c>
      <c r="C45" s="10" t="s">
        <v>124</v>
      </c>
      <c r="D45" s="11">
        <v>7000</v>
      </c>
      <c r="E45" s="11">
        <v>7000</v>
      </c>
      <c r="F45" s="11">
        <f>G45+H45</f>
        <v>9606</v>
      </c>
      <c r="G45" s="11">
        <v>302</v>
      </c>
      <c r="H45" s="11">
        <v>9304</v>
      </c>
      <c r="I45" s="11">
        <v>9343</v>
      </c>
      <c r="J45" s="11">
        <v>0</v>
      </c>
      <c r="K45" s="11">
        <f>F45-I45-J45</f>
        <v>263</v>
      </c>
    </row>
    <row r="46" spans="1:11" s="6" customFormat="1" x14ac:dyDescent="0.3">
      <c r="A46" s="10" t="s">
        <v>119</v>
      </c>
      <c r="B46" s="10" t="s">
        <v>126</v>
      </c>
      <c r="C46" s="10" t="s">
        <v>127</v>
      </c>
      <c r="D46" s="11">
        <f>D47+D51</f>
        <v>257600</v>
      </c>
      <c r="E46" s="11">
        <f>E47+E51</f>
        <v>234200</v>
      </c>
      <c r="F46" s="11">
        <f>G46+H46</f>
        <v>1203339</v>
      </c>
      <c r="G46" s="11">
        <f>G47+G51</f>
        <v>869892</v>
      </c>
      <c r="H46" s="11">
        <f>H47+H51</f>
        <v>333447</v>
      </c>
      <c r="I46" s="11">
        <f>I47+I51</f>
        <v>231938</v>
      </c>
      <c r="J46" s="11">
        <f>J47+J51</f>
        <v>61858</v>
      </c>
      <c r="K46" s="11">
        <f>F46-I46-J46</f>
        <v>909543</v>
      </c>
    </row>
    <row r="47" spans="1:11" s="6" customFormat="1" x14ac:dyDescent="0.3">
      <c r="A47" s="10" t="s">
        <v>122</v>
      </c>
      <c r="B47" s="10" t="s">
        <v>129</v>
      </c>
      <c r="C47" s="10" t="s">
        <v>130</v>
      </c>
      <c r="D47" s="11">
        <f>D48</f>
        <v>40000</v>
      </c>
      <c r="E47" s="11">
        <f>E48</f>
        <v>40000</v>
      </c>
      <c r="F47" s="11">
        <f>G47+H47</f>
        <v>48461</v>
      </c>
      <c r="G47" s="11">
        <f>G48</f>
        <v>19961</v>
      </c>
      <c r="H47" s="11">
        <f>H48</f>
        <v>28500</v>
      </c>
      <c r="I47" s="11">
        <f>I48</f>
        <v>27033</v>
      </c>
      <c r="J47" s="11">
        <f>J48</f>
        <v>800</v>
      </c>
      <c r="K47" s="11">
        <f>F47-I47-J47</f>
        <v>20628</v>
      </c>
    </row>
    <row r="48" spans="1:11" s="6" customFormat="1" ht="21.6" x14ac:dyDescent="0.3">
      <c r="A48" s="10" t="s">
        <v>125</v>
      </c>
      <c r="B48" s="10" t="s">
        <v>132</v>
      </c>
      <c r="C48" s="10" t="s">
        <v>133</v>
      </c>
      <c r="D48" s="11">
        <f>+D49</f>
        <v>40000</v>
      </c>
      <c r="E48" s="11">
        <f>+E49</f>
        <v>40000</v>
      </c>
      <c r="F48" s="11">
        <f>G48+H48</f>
        <v>48461</v>
      </c>
      <c r="G48" s="11">
        <f>+G49</f>
        <v>19961</v>
      </c>
      <c r="H48" s="11">
        <f>+H49</f>
        <v>28500</v>
      </c>
      <c r="I48" s="11">
        <f>+I49</f>
        <v>27033</v>
      </c>
      <c r="J48" s="11">
        <f>+J49</f>
        <v>800</v>
      </c>
      <c r="K48" s="11">
        <f>F48-I48-J48</f>
        <v>20628</v>
      </c>
    </row>
    <row r="49" spans="1:11" s="6" customFormat="1" x14ac:dyDescent="0.3">
      <c r="A49" s="10" t="s">
        <v>224</v>
      </c>
      <c r="B49" s="10" t="s">
        <v>135</v>
      </c>
      <c r="C49" s="10" t="s">
        <v>136</v>
      </c>
      <c r="D49" s="11">
        <f>+D50</f>
        <v>40000</v>
      </c>
      <c r="E49" s="11">
        <f>+E50</f>
        <v>40000</v>
      </c>
      <c r="F49" s="11">
        <f>G49+H49</f>
        <v>48461</v>
      </c>
      <c r="G49" s="11">
        <f>+G50</f>
        <v>19961</v>
      </c>
      <c r="H49" s="11">
        <f>+H50</f>
        <v>28500</v>
      </c>
      <c r="I49" s="11">
        <f>+I50</f>
        <v>27033</v>
      </c>
      <c r="J49" s="11">
        <f>+J50</f>
        <v>800</v>
      </c>
      <c r="K49" s="11">
        <f>F49-I49-J49</f>
        <v>20628</v>
      </c>
    </row>
    <row r="50" spans="1:11" s="6" customFormat="1" ht="21.6" x14ac:dyDescent="0.3">
      <c r="A50" s="10" t="s">
        <v>225</v>
      </c>
      <c r="B50" s="10" t="s">
        <v>138</v>
      </c>
      <c r="C50" s="10" t="s">
        <v>139</v>
      </c>
      <c r="D50" s="11">
        <v>40000</v>
      </c>
      <c r="E50" s="11">
        <v>40000</v>
      </c>
      <c r="F50" s="11">
        <f>G50+H50</f>
        <v>48461</v>
      </c>
      <c r="G50" s="11">
        <v>19961</v>
      </c>
      <c r="H50" s="11">
        <v>28500</v>
      </c>
      <c r="I50" s="11">
        <v>27033</v>
      </c>
      <c r="J50" s="11">
        <v>800</v>
      </c>
      <c r="K50" s="11">
        <f>F50-I50-J50</f>
        <v>20628</v>
      </c>
    </row>
    <row r="51" spans="1:11" s="6" customFormat="1" ht="21.6" x14ac:dyDescent="0.3">
      <c r="A51" s="10" t="s">
        <v>226</v>
      </c>
      <c r="B51" s="10" t="s">
        <v>141</v>
      </c>
      <c r="C51" s="10" t="s">
        <v>142</v>
      </c>
      <c r="D51" s="11">
        <f>D52+D55+D58+D61</f>
        <v>217600</v>
      </c>
      <c r="E51" s="11">
        <f>E52+E55+E58+E61</f>
        <v>194200</v>
      </c>
      <c r="F51" s="11">
        <f>G51+H51</f>
        <v>1154878</v>
      </c>
      <c r="G51" s="11">
        <f>G52+G55+G58+G61</f>
        <v>849931</v>
      </c>
      <c r="H51" s="11">
        <f>H52+H55+H58+H61</f>
        <v>304947</v>
      </c>
      <c r="I51" s="11">
        <f>I52+I55+I58+I61</f>
        <v>204905</v>
      </c>
      <c r="J51" s="11">
        <f>J52+J55+J58+J61</f>
        <v>61058</v>
      </c>
      <c r="K51" s="11">
        <f>F51-I51-J51</f>
        <v>888915</v>
      </c>
    </row>
    <row r="52" spans="1:11" s="6" customFormat="1" ht="31.8" x14ac:dyDescent="0.3">
      <c r="A52" s="10" t="s">
        <v>227</v>
      </c>
      <c r="B52" s="10" t="s">
        <v>144</v>
      </c>
      <c r="C52" s="10" t="s">
        <v>145</v>
      </c>
      <c r="D52" s="11">
        <f>D53+D54</f>
        <v>10000</v>
      </c>
      <c r="E52" s="11">
        <f>E53+E54</f>
        <v>10000</v>
      </c>
      <c r="F52" s="11">
        <f>G52+H52</f>
        <v>4215</v>
      </c>
      <c r="G52" s="11">
        <f>G53+G54</f>
        <v>0</v>
      </c>
      <c r="H52" s="11">
        <f>H53+H54</f>
        <v>4215</v>
      </c>
      <c r="I52" s="11">
        <f>I53+I54</f>
        <v>4215</v>
      </c>
      <c r="J52" s="11">
        <f>J53+J54</f>
        <v>0</v>
      </c>
      <c r="K52" s="11">
        <f>F52-I52-J52</f>
        <v>0</v>
      </c>
    </row>
    <row r="53" spans="1:11" s="6" customFormat="1" x14ac:dyDescent="0.3">
      <c r="A53" s="10" t="s">
        <v>140</v>
      </c>
      <c r="B53" s="10" t="s">
        <v>147</v>
      </c>
      <c r="C53" s="10" t="s">
        <v>148</v>
      </c>
      <c r="D53" s="11">
        <v>10000</v>
      </c>
      <c r="E53" s="11">
        <v>10000</v>
      </c>
      <c r="F53" s="11">
        <f>G53+H53</f>
        <v>4210</v>
      </c>
      <c r="G53" s="11">
        <v>0</v>
      </c>
      <c r="H53" s="11">
        <v>4210</v>
      </c>
      <c r="I53" s="11">
        <v>4210</v>
      </c>
      <c r="J53" s="11">
        <v>0</v>
      </c>
      <c r="K53" s="11">
        <f>F53-I53-J53</f>
        <v>0</v>
      </c>
    </row>
    <row r="54" spans="1:11" s="6" customFormat="1" ht="21.6" x14ac:dyDescent="0.3">
      <c r="A54" s="10" t="s">
        <v>228</v>
      </c>
      <c r="B54" s="10" t="s">
        <v>150</v>
      </c>
      <c r="C54" s="10" t="s">
        <v>151</v>
      </c>
      <c r="D54" s="11">
        <v>0</v>
      </c>
      <c r="E54" s="11">
        <v>0</v>
      </c>
      <c r="F54" s="11">
        <f>G54+H54</f>
        <v>5</v>
      </c>
      <c r="G54" s="11">
        <v>0</v>
      </c>
      <c r="H54" s="11">
        <v>5</v>
      </c>
      <c r="I54" s="11">
        <v>5</v>
      </c>
      <c r="J54" s="11">
        <v>0</v>
      </c>
      <c r="K54" s="11">
        <f>F54-I54-J54</f>
        <v>0</v>
      </c>
    </row>
    <row r="55" spans="1:11" s="6" customFormat="1" ht="21.6" x14ac:dyDescent="0.3">
      <c r="A55" s="10" t="s">
        <v>229</v>
      </c>
      <c r="B55" s="10" t="s">
        <v>153</v>
      </c>
      <c r="C55" s="10" t="s">
        <v>154</v>
      </c>
      <c r="D55" s="11">
        <f>D56</f>
        <v>102100</v>
      </c>
      <c r="E55" s="11">
        <f>E56</f>
        <v>98700</v>
      </c>
      <c r="F55" s="11">
        <f>G55+H55</f>
        <v>845756</v>
      </c>
      <c r="G55" s="11">
        <f>G56</f>
        <v>738134</v>
      </c>
      <c r="H55" s="11">
        <f>H56</f>
        <v>107622</v>
      </c>
      <c r="I55" s="11">
        <f>I56</f>
        <v>72710</v>
      </c>
      <c r="J55" s="11">
        <f>J56</f>
        <v>54528</v>
      </c>
      <c r="K55" s="11">
        <f>F55-I55-J55</f>
        <v>718518</v>
      </c>
    </row>
    <row r="56" spans="1:11" s="6" customFormat="1" ht="21.6" x14ac:dyDescent="0.3">
      <c r="A56" s="10" t="s">
        <v>230</v>
      </c>
      <c r="B56" s="10" t="s">
        <v>156</v>
      </c>
      <c r="C56" s="10" t="s">
        <v>157</v>
      </c>
      <c r="D56" s="11">
        <f>D57</f>
        <v>102100</v>
      </c>
      <c r="E56" s="11">
        <f>E57</f>
        <v>98700</v>
      </c>
      <c r="F56" s="11">
        <f>G56+H56</f>
        <v>845756</v>
      </c>
      <c r="G56" s="11">
        <f>G57</f>
        <v>738134</v>
      </c>
      <c r="H56" s="11">
        <f>H57</f>
        <v>107622</v>
      </c>
      <c r="I56" s="11">
        <f>I57</f>
        <v>72710</v>
      </c>
      <c r="J56" s="11">
        <f>J57</f>
        <v>54528</v>
      </c>
      <c r="K56" s="11">
        <f>F56-I56-J56</f>
        <v>718518</v>
      </c>
    </row>
    <row r="57" spans="1:11" s="6" customFormat="1" ht="21.6" x14ac:dyDescent="0.3">
      <c r="A57" s="10" t="s">
        <v>152</v>
      </c>
      <c r="B57" s="10" t="s">
        <v>159</v>
      </c>
      <c r="C57" s="10" t="s">
        <v>160</v>
      </c>
      <c r="D57" s="11">
        <v>102100</v>
      </c>
      <c r="E57" s="11">
        <v>98700</v>
      </c>
      <c r="F57" s="11">
        <f>G57+H57</f>
        <v>845756</v>
      </c>
      <c r="G57" s="11">
        <v>738134</v>
      </c>
      <c r="H57" s="11">
        <v>107622</v>
      </c>
      <c r="I57" s="11">
        <v>72710</v>
      </c>
      <c r="J57" s="11">
        <v>54528</v>
      </c>
      <c r="K57" s="11">
        <f>F57-I57-J57</f>
        <v>718518</v>
      </c>
    </row>
    <row r="58" spans="1:11" s="6" customFormat="1" ht="31.8" x14ac:dyDescent="0.3">
      <c r="A58" s="10" t="s">
        <v>231</v>
      </c>
      <c r="B58" s="10" t="s">
        <v>162</v>
      </c>
      <c r="C58" s="10" t="s">
        <v>163</v>
      </c>
      <c r="D58" s="11">
        <f>+D59+D60</f>
        <v>212000</v>
      </c>
      <c r="E58" s="11">
        <f>+E59+E60</f>
        <v>192000</v>
      </c>
      <c r="F58" s="11">
        <f>G58+H58</f>
        <v>335164</v>
      </c>
      <c r="G58" s="11">
        <f>+G59+G60</f>
        <v>111797</v>
      </c>
      <c r="H58" s="11">
        <f>+H59+H60</f>
        <v>223367</v>
      </c>
      <c r="I58" s="11">
        <f>+I59+I60</f>
        <v>158237</v>
      </c>
      <c r="J58" s="11">
        <f>+J59+J60</f>
        <v>6530</v>
      </c>
      <c r="K58" s="11">
        <f>F58-I58-J58</f>
        <v>170397</v>
      </c>
    </row>
    <row r="59" spans="1:11" s="6" customFormat="1" x14ac:dyDescent="0.3">
      <c r="A59" s="10" t="s">
        <v>232</v>
      </c>
      <c r="B59" s="10" t="s">
        <v>165</v>
      </c>
      <c r="C59" s="10" t="s">
        <v>166</v>
      </c>
      <c r="D59" s="11">
        <v>182000</v>
      </c>
      <c r="E59" s="11">
        <v>162000</v>
      </c>
      <c r="F59" s="11">
        <f>G59+H59</f>
        <v>274579</v>
      </c>
      <c r="G59" s="11">
        <v>70884</v>
      </c>
      <c r="H59" s="11">
        <v>203695</v>
      </c>
      <c r="I59" s="11">
        <v>136362</v>
      </c>
      <c r="J59" s="11">
        <v>6514</v>
      </c>
      <c r="K59" s="11">
        <f>F59-I59-J59</f>
        <v>131703</v>
      </c>
    </row>
    <row r="60" spans="1:11" s="6" customFormat="1" x14ac:dyDescent="0.3">
      <c r="A60" s="10" t="s">
        <v>233</v>
      </c>
      <c r="B60" s="10" t="s">
        <v>168</v>
      </c>
      <c r="C60" s="10" t="s">
        <v>169</v>
      </c>
      <c r="D60" s="11">
        <v>30000</v>
      </c>
      <c r="E60" s="11">
        <v>30000</v>
      </c>
      <c r="F60" s="11">
        <f>G60+H60</f>
        <v>60585</v>
      </c>
      <c r="G60" s="11">
        <v>40913</v>
      </c>
      <c r="H60" s="11">
        <v>19672</v>
      </c>
      <c r="I60" s="11">
        <v>21875</v>
      </c>
      <c r="J60" s="11">
        <v>16</v>
      </c>
      <c r="K60" s="11">
        <f>F60-I60-J60</f>
        <v>38694</v>
      </c>
    </row>
    <row r="61" spans="1:11" s="6" customFormat="1" ht="21.6" x14ac:dyDescent="0.3">
      <c r="A61" s="10" t="s">
        <v>234</v>
      </c>
      <c r="B61" s="10" t="s">
        <v>235</v>
      </c>
      <c r="C61" s="10" t="s">
        <v>236</v>
      </c>
      <c r="D61" s="11">
        <f>+D62</f>
        <v>-106500</v>
      </c>
      <c r="E61" s="11">
        <f>+E62</f>
        <v>-106500</v>
      </c>
      <c r="F61" s="11">
        <f>G61+H61</f>
        <v>-30257</v>
      </c>
      <c r="G61" s="11">
        <f>+G62</f>
        <v>0</v>
      </c>
      <c r="H61" s="11">
        <f>+H62</f>
        <v>-30257</v>
      </c>
      <c r="I61" s="11">
        <f>+I62</f>
        <v>-30257</v>
      </c>
      <c r="J61" s="11">
        <f>+J62</f>
        <v>0</v>
      </c>
      <c r="K61" s="11">
        <f>F61-I61-J61</f>
        <v>0</v>
      </c>
    </row>
    <row r="62" spans="1:11" s="6" customFormat="1" ht="31.8" x14ac:dyDescent="0.3">
      <c r="A62" s="10" t="s">
        <v>237</v>
      </c>
      <c r="B62" s="10" t="s">
        <v>171</v>
      </c>
      <c r="C62" s="10" t="s">
        <v>172</v>
      </c>
      <c r="D62" s="11">
        <v>-106500</v>
      </c>
      <c r="E62" s="11">
        <v>-106500</v>
      </c>
      <c r="F62" s="11">
        <f>G62+H62</f>
        <v>-30257</v>
      </c>
      <c r="G62" s="11">
        <v>0</v>
      </c>
      <c r="H62" s="11">
        <v>-30257</v>
      </c>
      <c r="I62" s="11">
        <v>-30257</v>
      </c>
      <c r="J62" s="11">
        <v>0</v>
      </c>
      <c r="K62" s="11">
        <f>F62-I62-J62</f>
        <v>0</v>
      </c>
    </row>
    <row r="63" spans="1:11" s="6" customFormat="1" x14ac:dyDescent="0.3">
      <c r="A63" s="10" t="s">
        <v>238</v>
      </c>
      <c r="B63" s="10" t="s">
        <v>186</v>
      </c>
      <c r="C63" s="10" t="s">
        <v>187</v>
      </c>
      <c r="D63" s="11">
        <f>D64</f>
        <v>195000</v>
      </c>
      <c r="E63" s="11">
        <f>E64</f>
        <v>179000</v>
      </c>
      <c r="F63" s="11">
        <f>G63+H63</f>
        <v>104050</v>
      </c>
      <c r="G63" s="11">
        <f>G64</f>
        <v>0</v>
      </c>
      <c r="H63" s="11">
        <f>H64</f>
        <v>104050</v>
      </c>
      <c r="I63" s="11">
        <f>I64</f>
        <v>104050</v>
      </c>
      <c r="J63" s="11">
        <f>J64</f>
        <v>0</v>
      </c>
      <c r="K63" s="11">
        <f>F63-I63-J63</f>
        <v>0</v>
      </c>
    </row>
    <row r="64" spans="1:11" s="6" customFormat="1" ht="21.6" x14ac:dyDescent="0.3">
      <c r="A64" s="10" t="s">
        <v>239</v>
      </c>
      <c r="B64" s="10" t="s">
        <v>189</v>
      </c>
      <c r="C64" s="10" t="s">
        <v>190</v>
      </c>
      <c r="D64" s="11">
        <f>D65+D68</f>
        <v>195000</v>
      </c>
      <c r="E64" s="11">
        <f>E65+E68</f>
        <v>179000</v>
      </c>
      <c r="F64" s="11">
        <f>G64+H64</f>
        <v>104050</v>
      </c>
      <c r="G64" s="11">
        <f>G65+G68</f>
        <v>0</v>
      </c>
      <c r="H64" s="11">
        <f>H65+H68</f>
        <v>104050</v>
      </c>
      <c r="I64" s="11">
        <f>I65+I68</f>
        <v>104050</v>
      </c>
      <c r="J64" s="11">
        <f>J65+J68</f>
        <v>0</v>
      </c>
      <c r="K64" s="11">
        <f>F64-I64-J64</f>
        <v>0</v>
      </c>
    </row>
    <row r="65" spans="1:12" s="6" customFormat="1" ht="82.8" x14ac:dyDescent="0.3">
      <c r="A65" s="10" t="s">
        <v>240</v>
      </c>
      <c r="B65" s="10" t="s">
        <v>192</v>
      </c>
      <c r="C65" s="10" t="s">
        <v>193</v>
      </c>
      <c r="D65" s="11">
        <f>+D66+D67</f>
        <v>95000</v>
      </c>
      <c r="E65" s="11">
        <f>+E66+E67</f>
        <v>79000</v>
      </c>
      <c r="F65" s="11">
        <f>G65+H65</f>
        <v>81270</v>
      </c>
      <c r="G65" s="11">
        <f>+G66+G67</f>
        <v>0</v>
      </c>
      <c r="H65" s="11">
        <f>+H66+H67</f>
        <v>81270</v>
      </c>
      <c r="I65" s="11">
        <f>+I66+I67</f>
        <v>81270</v>
      </c>
      <c r="J65" s="11">
        <f>+J66+J67</f>
        <v>0</v>
      </c>
      <c r="K65" s="11">
        <f>F65-I65-J65</f>
        <v>0</v>
      </c>
    </row>
    <row r="66" spans="1:12" s="6" customFormat="1" ht="31.8" x14ac:dyDescent="0.3">
      <c r="A66" s="10" t="s">
        <v>241</v>
      </c>
      <c r="B66" s="10" t="s">
        <v>195</v>
      </c>
      <c r="C66" s="10" t="s">
        <v>196</v>
      </c>
      <c r="D66" s="11">
        <v>30000</v>
      </c>
      <c r="E66" s="11">
        <v>30000</v>
      </c>
      <c r="F66" s="11">
        <f>G66+H66</f>
        <v>47580</v>
      </c>
      <c r="G66" s="11">
        <v>0</v>
      </c>
      <c r="H66" s="11">
        <v>47580</v>
      </c>
      <c r="I66" s="11">
        <v>47580</v>
      </c>
      <c r="J66" s="11">
        <v>0</v>
      </c>
      <c r="K66" s="11">
        <f>F66-I66-J66</f>
        <v>0</v>
      </c>
    </row>
    <row r="67" spans="1:12" s="6" customFormat="1" ht="21.6" x14ac:dyDescent="0.3">
      <c r="A67" s="10" t="s">
        <v>242</v>
      </c>
      <c r="B67" s="10" t="s">
        <v>198</v>
      </c>
      <c r="C67" s="10" t="s">
        <v>199</v>
      </c>
      <c r="D67" s="11">
        <v>65000</v>
      </c>
      <c r="E67" s="11">
        <v>49000</v>
      </c>
      <c r="F67" s="11">
        <f>G67+H67</f>
        <v>33690</v>
      </c>
      <c r="G67" s="11">
        <v>0</v>
      </c>
      <c r="H67" s="11">
        <v>33690</v>
      </c>
      <c r="I67" s="11">
        <v>33690</v>
      </c>
      <c r="J67" s="11">
        <v>0</v>
      </c>
      <c r="K67" s="11">
        <f>F67-I67-J67</f>
        <v>0</v>
      </c>
    </row>
    <row r="68" spans="1:12" s="6" customFormat="1" ht="31.8" x14ac:dyDescent="0.3">
      <c r="A68" s="10" t="s">
        <v>243</v>
      </c>
      <c r="B68" s="10" t="s">
        <v>204</v>
      </c>
      <c r="C68" s="10" t="s">
        <v>205</v>
      </c>
      <c r="D68" s="11">
        <f>+D69</f>
        <v>100000</v>
      </c>
      <c r="E68" s="11">
        <f>+E69</f>
        <v>100000</v>
      </c>
      <c r="F68" s="11">
        <f>G68+H68</f>
        <v>22780</v>
      </c>
      <c r="G68" s="11">
        <f>+G69</f>
        <v>0</v>
      </c>
      <c r="H68" s="11">
        <f>+H69</f>
        <v>22780</v>
      </c>
      <c r="I68" s="11">
        <f>+I69</f>
        <v>22780</v>
      </c>
      <c r="J68" s="11">
        <f>+J69</f>
        <v>0</v>
      </c>
      <c r="K68" s="11">
        <f>F68-I68-J68</f>
        <v>0</v>
      </c>
    </row>
    <row r="69" spans="1:12" s="6" customFormat="1" ht="31.8" x14ac:dyDescent="0.3">
      <c r="A69" s="10" t="s">
        <v>244</v>
      </c>
      <c r="B69" s="10" t="s">
        <v>207</v>
      </c>
      <c r="C69" s="10" t="s">
        <v>208</v>
      </c>
      <c r="D69" s="11">
        <v>100000</v>
      </c>
      <c r="E69" s="11">
        <v>100000</v>
      </c>
      <c r="F69" s="11">
        <f>G69+H69</f>
        <v>22780</v>
      </c>
      <c r="G69" s="11">
        <v>0</v>
      </c>
      <c r="H69" s="11">
        <v>22780</v>
      </c>
      <c r="I69" s="11">
        <v>22780</v>
      </c>
      <c r="J69" s="11">
        <v>0</v>
      </c>
      <c r="K69" s="11">
        <f>F69-I69-J69</f>
        <v>0</v>
      </c>
    </row>
    <row r="70" spans="1:12" s="6" customFormat="1" x14ac:dyDescent="0.3">
      <c r="A70" s="8"/>
      <c r="B70" s="8"/>
      <c r="C70" s="8"/>
      <c r="D70" s="9"/>
      <c r="E70" s="9"/>
      <c r="F70" s="9"/>
      <c r="G70" s="9"/>
      <c r="H70" s="9"/>
      <c r="I70" s="9"/>
      <c r="J70" s="9"/>
      <c r="K70" s="9"/>
    </row>
    <row r="71" spans="1:12" x14ac:dyDescent="0.3">
      <c r="A71" s="13" t="s">
        <v>209</v>
      </c>
      <c r="B71" s="13"/>
      <c r="C71" s="13"/>
      <c r="D71" s="13"/>
      <c r="E71" s="13" t="s">
        <v>211</v>
      </c>
      <c r="F71" s="13"/>
      <c r="G71" s="13"/>
      <c r="H71" s="13"/>
      <c r="I71" s="13" t="s">
        <v>212</v>
      </c>
      <c r="J71" s="13"/>
      <c r="K71" s="13"/>
      <c r="L71" s="13"/>
    </row>
    <row r="72" spans="1:12" x14ac:dyDescent="0.3">
      <c r="A72" s="3" t="s">
        <v>210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</row>
    <row r="141" spans="1:20" x14ac:dyDescent="0.3">
      <c r="A141" s="12"/>
      <c r="B141" s="12"/>
      <c r="C141" s="12"/>
      <c r="D141" s="12"/>
      <c r="I141" s="12"/>
      <c r="J141" s="12"/>
      <c r="K141" s="12"/>
      <c r="L141" s="12"/>
      <c r="Q141" s="12"/>
      <c r="R141" s="12"/>
      <c r="S141" s="12"/>
      <c r="T141" s="12"/>
    </row>
  </sheetData>
  <mergeCells count="23">
    <mergeCell ref="A71:D71"/>
    <mergeCell ref="A72:D72"/>
    <mergeCell ref="E71:H71"/>
    <mergeCell ref="E72:H72"/>
    <mergeCell ref="I71:L71"/>
    <mergeCell ref="I72:L72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51"/>
  <sheetViews>
    <sheetView tabSelected="1" topLeftCell="B1" workbookViewId="0"/>
  </sheetViews>
  <sheetFormatPr defaultRowHeight="14.4" x14ac:dyDescent="0.3"/>
  <cols>
    <col min="1" max="1" width="2.5546875" hidden="1" customWidth="1"/>
    <col min="2" max="2" width="41.88671875" customWidth="1"/>
    <col min="3" max="3" width="11.77734375" customWidth="1"/>
    <col min="4" max="11" width="14.44140625" customWidth="1"/>
  </cols>
  <sheetData>
    <row r="1" spans="1:1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3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70.05" customHeight="1" x14ac:dyDescent="0.3">
      <c r="A4" s="4" t="s">
        <v>245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3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" thickBot="1" x14ac:dyDescent="0.35"/>
    <row r="7" spans="1:11" s="6" customFormat="1" ht="15" thickBot="1" x14ac:dyDescent="0.35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" thickBot="1" x14ac:dyDescent="0.35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" thickBot="1" x14ac:dyDescent="0.35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x14ac:dyDescent="0.3">
      <c r="A12" s="10" t="s">
        <v>20</v>
      </c>
      <c r="B12" s="10" t="s">
        <v>246</v>
      </c>
      <c r="C12" s="10" t="s">
        <v>22</v>
      </c>
      <c r="D12" s="11">
        <f>D13+D18+D21</f>
        <v>184500</v>
      </c>
      <c r="E12" s="11">
        <f>E13+E18+E21</f>
        <v>184500</v>
      </c>
      <c r="F12" s="11">
        <f>G12+H12</f>
        <v>225388</v>
      </c>
      <c r="G12" s="11">
        <f>G13+G18+G21</f>
        <v>0</v>
      </c>
      <c r="H12" s="11">
        <f>H13+H18+H21</f>
        <v>225388</v>
      </c>
      <c r="I12" s="11">
        <f>I13+I18+I21</f>
        <v>225388</v>
      </c>
      <c r="J12" s="11">
        <f>J13+J18+J21</f>
        <v>0</v>
      </c>
      <c r="K12" s="11">
        <f>F12-I12-J12</f>
        <v>0</v>
      </c>
    </row>
    <row r="13" spans="1:11" s="6" customFormat="1" x14ac:dyDescent="0.3">
      <c r="A13" s="10" t="s">
        <v>23</v>
      </c>
      <c r="B13" s="10" t="s">
        <v>27</v>
      </c>
      <c r="C13" s="10" t="s">
        <v>28</v>
      </c>
      <c r="D13" s="11">
        <f>+D14</f>
        <v>106500</v>
      </c>
      <c r="E13" s="11">
        <f>+E14</f>
        <v>106500</v>
      </c>
      <c r="F13" s="11">
        <f>G13+H13</f>
        <v>30257</v>
      </c>
      <c r="G13" s="11">
        <f>+G14</f>
        <v>0</v>
      </c>
      <c r="H13" s="11">
        <f>+H14</f>
        <v>30257</v>
      </c>
      <c r="I13" s="11">
        <f>+I14</f>
        <v>30257</v>
      </c>
      <c r="J13" s="11">
        <f>+J14</f>
        <v>0</v>
      </c>
      <c r="K13" s="11">
        <f>F13-I13-J13</f>
        <v>0</v>
      </c>
    </row>
    <row r="14" spans="1:11" s="6" customFormat="1" x14ac:dyDescent="0.3">
      <c r="A14" s="10" t="s">
        <v>247</v>
      </c>
      <c r="B14" s="10" t="s">
        <v>126</v>
      </c>
      <c r="C14" s="10" t="s">
        <v>127</v>
      </c>
      <c r="D14" s="11">
        <f>+D15</f>
        <v>106500</v>
      </c>
      <c r="E14" s="11">
        <f>+E15</f>
        <v>106500</v>
      </c>
      <c r="F14" s="11">
        <f>G14+H14</f>
        <v>30257</v>
      </c>
      <c r="G14" s="11">
        <f>+G15</f>
        <v>0</v>
      </c>
      <c r="H14" s="11">
        <f>+H15</f>
        <v>30257</v>
      </c>
      <c r="I14" s="11">
        <f>+I15</f>
        <v>30257</v>
      </c>
      <c r="J14" s="11">
        <f>+J15</f>
        <v>0</v>
      </c>
      <c r="K14" s="11">
        <f>F14-I14-J14</f>
        <v>0</v>
      </c>
    </row>
    <row r="15" spans="1:11" s="6" customFormat="1" ht="21.6" x14ac:dyDescent="0.3">
      <c r="A15" s="10" t="s">
        <v>215</v>
      </c>
      <c r="B15" s="10" t="s">
        <v>141</v>
      </c>
      <c r="C15" s="10" t="s">
        <v>142</v>
      </c>
      <c r="D15" s="11">
        <f>+D16</f>
        <v>106500</v>
      </c>
      <c r="E15" s="11">
        <f>+E16</f>
        <v>106500</v>
      </c>
      <c r="F15" s="11">
        <f>G15+H15</f>
        <v>30257</v>
      </c>
      <c r="G15" s="11">
        <f>+G16</f>
        <v>0</v>
      </c>
      <c r="H15" s="11">
        <f>+H16</f>
        <v>30257</v>
      </c>
      <c r="I15" s="11">
        <f>+I16</f>
        <v>30257</v>
      </c>
      <c r="J15" s="11">
        <f>+J16</f>
        <v>0</v>
      </c>
      <c r="K15" s="11">
        <f>F15-I15-J15</f>
        <v>0</v>
      </c>
    </row>
    <row r="16" spans="1:11" s="6" customFormat="1" ht="21.6" x14ac:dyDescent="0.3">
      <c r="A16" s="10" t="s">
        <v>248</v>
      </c>
      <c r="B16" s="10" t="s">
        <v>235</v>
      </c>
      <c r="C16" s="10" t="s">
        <v>236</v>
      </c>
      <c r="D16" s="11">
        <f>+D17</f>
        <v>106500</v>
      </c>
      <c r="E16" s="11">
        <f>+E17</f>
        <v>106500</v>
      </c>
      <c r="F16" s="11">
        <f>G16+H16</f>
        <v>30257</v>
      </c>
      <c r="G16" s="11">
        <f>+G17</f>
        <v>0</v>
      </c>
      <c r="H16" s="11">
        <f>+H17</f>
        <v>30257</v>
      </c>
      <c r="I16" s="11">
        <f>+I17</f>
        <v>30257</v>
      </c>
      <c r="J16" s="11">
        <f>+J17</f>
        <v>0</v>
      </c>
      <c r="K16" s="11">
        <f>F16-I16-J16</f>
        <v>0</v>
      </c>
    </row>
    <row r="17" spans="1:12" s="6" customFormat="1" x14ac:dyDescent="0.3">
      <c r="A17" s="10" t="s">
        <v>249</v>
      </c>
      <c r="B17" s="10" t="s">
        <v>174</v>
      </c>
      <c r="C17" s="10" t="s">
        <v>175</v>
      </c>
      <c r="D17" s="11">
        <v>106500</v>
      </c>
      <c r="E17" s="11">
        <v>106500</v>
      </c>
      <c r="F17" s="11">
        <f>G17+H17</f>
        <v>30257</v>
      </c>
      <c r="G17" s="11">
        <v>0</v>
      </c>
      <c r="H17" s="11">
        <v>30257</v>
      </c>
      <c r="I17" s="11">
        <v>30257</v>
      </c>
      <c r="J17" s="11">
        <v>0</v>
      </c>
      <c r="K17" s="11">
        <f>F17-I17-J17</f>
        <v>0</v>
      </c>
    </row>
    <row r="18" spans="1:12" s="6" customFormat="1" x14ac:dyDescent="0.3">
      <c r="A18" s="10" t="s">
        <v>74</v>
      </c>
      <c r="B18" s="10" t="s">
        <v>177</v>
      </c>
      <c r="C18" s="10" t="s">
        <v>178</v>
      </c>
      <c r="D18" s="11">
        <f>D19</f>
        <v>0</v>
      </c>
      <c r="E18" s="11">
        <f>E19</f>
        <v>0</v>
      </c>
      <c r="F18" s="11">
        <f>G18+H18</f>
        <v>125866</v>
      </c>
      <c r="G18" s="11">
        <f>G19</f>
        <v>0</v>
      </c>
      <c r="H18" s="11">
        <f>H19</f>
        <v>125866</v>
      </c>
      <c r="I18" s="11">
        <f>I19</f>
        <v>125866</v>
      </c>
      <c r="J18" s="11">
        <f>J19</f>
        <v>0</v>
      </c>
      <c r="K18" s="11">
        <f>F18-I18-J18</f>
        <v>0</v>
      </c>
    </row>
    <row r="19" spans="1:12" s="6" customFormat="1" ht="31.8" x14ac:dyDescent="0.3">
      <c r="A19" s="10" t="s">
        <v>77</v>
      </c>
      <c r="B19" s="10" t="s">
        <v>180</v>
      </c>
      <c r="C19" s="10" t="s">
        <v>181</v>
      </c>
      <c r="D19" s="11">
        <f>+D20</f>
        <v>0</v>
      </c>
      <c r="E19" s="11">
        <f>+E20</f>
        <v>0</v>
      </c>
      <c r="F19" s="11">
        <f>G19+H19</f>
        <v>125866</v>
      </c>
      <c r="G19" s="11">
        <f>+G20</f>
        <v>0</v>
      </c>
      <c r="H19" s="11">
        <f>+H20</f>
        <v>125866</v>
      </c>
      <c r="I19" s="11">
        <f>+I20</f>
        <v>125866</v>
      </c>
      <c r="J19" s="11">
        <f>+J20</f>
        <v>0</v>
      </c>
      <c r="K19" s="11">
        <f>F19-I19-J19</f>
        <v>0</v>
      </c>
    </row>
    <row r="20" spans="1:12" s="6" customFormat="1" ht="21.6" x14ac:dyDescent="0.3">
      <c r="A20" s="10" t="s">
        <v>83</v>
      </c>
      <c r="B20" s="10" t="s">
        <v>183</v>
      </c>
      <c r="C20" s="10" t="s">
        <v>184</v>
      </c>
      <c r="D20" s="11">
        <v>0</v>
      </c>
      <c r="E20" s="11">
        <v>0</v>
      </c>
      <c r="F20" s="11">
        <f>G20+H20</f>
        <v>125866</v>
      </c>
      <c r="G20" s="11">
        <v>0</v>
      </c>
      <c r="H20" s="11">
        <v>125866</v>
      </c>
      <c r="I20" s="11">
        <v>125866</v>
      </c>
      <c r="J20" s="11">
        <v>0</v>
      </c>
      <c r="K20" s="11">
        <f>F20-I20-J20</f>
        <v>0</v>
      </c>
    </row>
    <row r="21" spans="1:12" s="6" customFormat="1" x14ac:dyDescent="0.3">
      <c r="A21" s="10" t="s">
        <v>220</v>
      </c>
      <c r="B21" s="10" t="s">
        <v>186</v>
      </c>
      <c r="C21" s="10" t="s">
        <v>187</v>
      </c>
      <c r="D21" s="11">
        <f>D22</f>
        <v>78000</v>
      </c>
      <c r="E21" s="11">
        <f>E22</f>
        <v>78000</v>
      </c>
      <c r="F21" s="11">
        <f>G21+H21</f>
        <v>69265</v>
      </c>
      <c r="G21" s="11">
        <f>G22</f>
        <v>0</v>
      </c>
      <c r="H21" s="11">
        <f>H22</f>
        <v>69265</v>
      </c>
      <c r="I21" s="11">
        <f>I22</f>
        <v>69265</v>
      </c>
      <c r="J21" s="11">
        <f>J22</f>
        <v>0</v>
      </c>
      <c r="K21" s="11">
        <f>F21-I21-J21</f>
        <v>0</v>
      </c>
    </row>
    <row r="22" spans="1:12" s="6" customFormat="1" ht="21.6" x14ac:dyDescent="0.3">
      <c r="A22" s="10" t="s">
        <v>95</v>
      </c>
      <c r="B22" s="10" t="s">
        <v>189</v>
      </c>
      <c r="C22" s="10" t="s">
        <v>190</v>
      </c>
      <c r="D22" s="11">
        <f>D23</f>
        <v>78000</v>
      </c>
      <c r="E22" s="11">
        <f>E23</f>
        <v>78000</v>
      </c>
      <c r="F22" s="11">
        <f>G22+H22</f>
        <v>69265</v>
      </c>
      <c r="G22" s="11">
        <f>G23</f>
        <v>0</v>
      </c>
      <c r="H22" s="11">
        <f>H23</f>
        <v>69265</v>
      </c>
      <c r="I22" s="11">
        <f>I23</f>
        <v>69265</v>
      </c>
      <c r="J22" s="11">
        <f>J23</f>
        <v>0</v>
      </c>
      <c r="K22" s="11">
        <f>F22-I22-J22</f>
        <v>0</v>
      </c>
    </row>
    <row r="23" spans="1:12" s="6" customFormat="1" ht="82.8" x14ac:dyDescent="0.3">
      <c r="A23" s="10" t="s">
        <v>98</v>
      </c>
      <c r="B23" s="10" t="s">
        <v>192</v>
      </c>
      <c r="C23" s="10" t="s">
        <v>193</v>
      </c>
      <c r="D23" s="11">
        <f>+D24</f>
        <v>78000</v>
      </c>
      <c r="E23" s="11">
        <f>+E24</f>
        <v>78000</v>
      </c>
      <c r="F23" s="11">
        <f>G23+H23</f>
        <v>69265</v>
      </c>
      <c r="G23" s="11">
        <f>+G24</f>
        <v>0</v>
      </c>
      <c r="H23" s="11">
        <f>+H24</f>
        <v>69265</v>
      </c>
      <c r="I23" s="11">
        <f>+I24</f>
        <v>69265</v>
      </c>
      <c r="J23" s="11">
        <f>+J24</f>
        <v>0</v>
      </c>
      <c r="K23" s="11">
        <f>F23-I23-J23</f>
        <v>0</v>
      </c>
    </row>
    <row r="24" spans="1:12" s="6" customFormat="1" x14ac:dyDescent="0.3">
      <c r="A24" s="10" t="s">
        <v>250</v>
      </c>
      <c r="B24" s="10" t="s">
        <v>201</v>
      </c>
      <c r="C24" s="10" t="s">
        <v>202</v>
      </c>
      <c r="D24" s="11">
        <v>78000</v>
      </c>
      <c r="E24" s="11">
        <v>78000</v>
      </c>
      <c r="F24" s="11">
        <f>G24+H24</f>
        <v>69265</v>
      </c>
      <c r="G24" s="11">
        <v>0</v>
      </c>
      <c r="H24" s="11">
        <v>69265</v>
      </c>
      <c r="I24" s="11">
        <v>69265</v>
      </c>
      <c r="J24" s="11">
        <v>0</v>
      </c>
      <c r="K24" s="11">
        <f>F24-I24-J24</f>
        <v>0</v>
      </c>
    </row>
    <row r="25" spans="1:12" s="6" customFormat="1" x14ac:dyDescent="0.3">
      <c r="A25" s="8"/>
      <c r="B25" s="8"/>
      <c r="C25" s="8"/>
      <c r="D25" s="9"/>
      <c r="E25" s="9"/>
      <c r="F25" s="9"/>
      <c r="G25" s="9"/>
      <c r="H25" s="9"/>
      <c r="I25" s="9"/>
      <c r="J25" s="9"/>
      <c r="K25" s="9"/>
    </row>
    <row r="26" spans="1:12" x14ac:dyDescent="0.3">
      <c r="A26" s="13" t="s">
        <v>209</v>
      </c>
      <c r="B26" s="13"/>
      <c r="C26" s="13"/>
      <c r="D26" s="13"/>
      <c r="E26" s="13" t="s">
        <v>211</v>
      </c>
      <c r="F26" s="13"/>
      <c r="G26" s="13"/>
      <c r="H26" s="13"/>
      <c r="I26" s="13" t="s">
        <v>212</v>
      </c>
      <c r="J26" s="13"/>
      <c r="K26" s="13"/>
      <c r="L26" s="13"/>
    </row>
    <row r="27" spans="1:12" x14ac:dyDescent="0.3">
      <c r="A27" s="3" t="s">
        <v>210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</row>
    <row r="51" spans="1:20" x14ac:dyDescent="0.3">
      <c r="A51" s="12"/>
      <c r="B51" s="12"/>
      <c r="C51" s="12"/>
      <c r="D51" s="12"/>
      <c r="I51" s="12"/>
      <c r="J51" s="12"/>
      <c r="K51" s="12"/>
      <c r="L51" s="12"/>
      <c r="Q51" s="12"/>
      <c r="R51" s="12"/>
      <c r="S51" s="12"/>
      <c r="T51" s="12"/>
    </row>
  </sheetData>
  <mergeCells count="23">
    <mergeCell ref="A26:D26"/>
    <mergeCell ref="A27:D27"/>
    <mergeCell ref="E26:H26"/>
    <mergeCell ref="E27:H27"/>
    <mergeCell ref="I26:L26"/>
    <mergeCell ref="I27:L2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2023-10-26T06:06:13Z</dcterms:created>
  <dcterms:modified xsi:type="dcterms:W3CDTF">2023-10-26T06:06:29Z</dcterms:modified>
</cp:coreProperties>
</file>